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queryTables/queryTable1.xml" ContentType="application/vnd.openxmlformats-officedocument.spreadsheetml.queryTab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zzi\Desktop\A.G. 2024 - DATI 2023\"/>
    </mc:Choice>
  </mc:AlternateContent>
  <xr:revisionPtr revIDLastSave="0" documentId="13_ncr:1_{0CD190C8-9F2C-417A-9499-34DA1146329C}" xr6:coauthVersionLast="47" xr6:coauthVersionMax="47" xr10:uidLastSave="{00000000-0000-0000-0000-000000000000}"/>
  <bookViews>
    <workbookView xWindow="-108" yWindow="-108" windowWidth="23256" windowHeight="12456" firstSheet="10" activeTab="18" xr2:uid="{00000000-000D-0000-FFFF-FFFF00000000}"/>
  </bookViews>
  <sheets>
    <sheet name="Foglio 1" sheetId="3" r:id="rId1"/>
    <sheet name="Foglio 2" sheetId="5" r:id="rId2"/>
    <sheet name="Foglio 3" sheetId="6" r:id="rId3"/>
    <sheet name="Foglio 4" sheetId="7" r:id="rId4"/>
    <sheet name="Foglio 5" sheetId="17" r:id="rId5"/>
    <sheet name="Foglio 6" sheetId="19" r:id="rId6"/>
    <sheet name="Foglio 7" sheetId="20" r:id="rId7"/>
    <sheet name="Merito_appalti" sheetId="23" r:id="rId8"/>
    <sheet name="Foglio 8" sheetId="13" r:id="rId9"/>
    <sheet name="Foglio 9" sheetId="14" r:id="rId10"/>
    <sheet name="Foglio 10" sheetId="15" r:id="rId11"/>
    <sheet name="Foglio 11" sheetId="16" r:id="rId12"/>
    <sheet name="Foglio 12" sheetId="21" r:id="rId13"/>
    <sheet name="Foglio 13" sheetId="22" r:id="rId14"/>
    <sheet name="Foglio 14 " sheetId="4" r:id="rId15"/>
    <sheet name="Foglio 15" sheetId="9" r:id="rId16"/>
    <sheet name="Foglio 16 " sheetId="10" r:id="rId17"/>
    <sheet name="Foglio 17" sheetId="11" r:id="rId18"/>
    <sheet name="Foglio 18" sheetId="18" r:id="rId19"/>
    <sheet name="Foglio 19" sheetId="2" r:id="rId20"/>
    <sheet name="Foglio 20" sheetId="27" r:id="rId21"/>
    <sheet name="Foglio21" sheetId="28" r:id="rId22"/>
  </sheets>
  <definedNames>
    <definedName name="Tempi_medi_giudizi_cautelari_appalti_2018" localSheetId="5">'Foglio 6'!$G$7:$H$41</definedName>
  </definedNames>
  <calcPr calcId="191029"/>
</workbook>
</file>

<file path=xl/calcChain.xml><?xml version="1.0" encoding="utf-8"?>
<calcChain xmlns="http://schemas.openxmlformats.org/spreadsheetml/2006/main">
  <c r="X38" i="27" l="1"/>
  <c r="J16" i="21"/>
  <c r="C34" i="28"/>
  <c r="G14" i="4"/>
  <c r="J5" i="4" l="1"/>
  <c r="G32" i="4"/>
  <c r="G33" i="4"/>
  <c r="H7" i="17" l="1"/>
  <c r="H8" i="17"/>
  <c r="H9" i="17"/>
  <c r="H10" i="17"/>
  <c r="H11" i="17"/>
  <c r="H12" i="17"/>
  <c r="H6" i="17"/>
  <c r="I7" i="3"/>
  <c r="I8" i="3"/>
  <c r="I9" i="3"/>
  <c r="I10" i="3"/>
  <c r="I11" i="3"/>
  <c r="I12" i="3"/>
  <c r="I6" i="3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C34" i="4" l="1"/>
  <c r="G6" i="4" l="1"/>
  <c r="G7" i="4"/>
  <c r="G8" i="4"/>
  <c r="G9" i="4"/>
  <c r="G10" i="4"/>
  <c r="G11" i="4"/>
  <c r="G12" i="4"/>
  <c r="G13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H6" i="22" l="1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6" i="18"/>
  <c r="F35" i="18"/>
  <c r="E35" i="18"/>
  <c r="D35" i="18"/>
  <c r="C35" i="18"/>
  <c r="B35" i="18"/>
  <c r="G13" i="17"/>
  <c r="F13" i="17"/>
  <c r="E13" i="17"/>
  <c r="D13" i="17"/>
  <c r="C13" i="17"/>
  <c r="B13" i="17"/>
  <c r="J13" i="3"/>
  <c r="G5" i="4"/>
  <c r="G34" i="4" s="1"/>
  <c r="M8" i="13"/>
  <c r="L8" i="13"/>
  <c r="K8" i="13"/>
  <c r="J8" i="13"/>
  <c r="I8" i="13"/>
  <c r="H8" i="13"/>
  <c r="G8" i="13"/>
  <c r="F8" i="13"/>
  <c r="E8" i="13"/>
  <c r="D8" i="13"/>
  <c r="C8" i="13"/>
  <c r="K13" i="3"/>
  <c r="I13" i="3"/>
  <c r="H13" i="3"/>
  <c r="G13" i="3"/>
  <c r="F13" i="3"/>
  <c r="E13" i="3"/>
  <c r="D13" i="3"/>
  <c r="C13" i="3"/>
  <c r="B34" i="4"/>
  <c r="D34" i="4"/>
  <c r="E34" i="4"/>
  <c r="F34" i="4"/>
  <c r="H34" i="4"/>
  <c r="I34" i="4"/>
  <c r="J34" i="4" l="1"/>
  <c r="G35" i="18"/>
  <c r="H13" i="17"/>
  <c r="X34" i="27"/>
  <c r="X37" i="27"/>
  <c r="X18" i="27"/>
  <c r="X31" i="27"/>
  <c r="X13" i="27"/>
  <c r="X16" i="27"/>
  <c r="X24" i="27"/>
  <c r="X26" i="27"/>
  <c r="X15" i="27"/>
  <c r="X29" i="27"/>
  <c r="X10" i="27"/>
  <c r="X32" i="27"/>
  <c r="X11" i="27"/>
  <c r="X19" i="27"/>
  <c r="X27" i="27"/>
  <c r="X35" i="27"/>
  <c r="X23" i="27"/>
  <c r="X8" i="27"/>
  <c r="X21" i="27"/>
  <c r="X9" i="27"/>
  <c r="X12" i="27"/>
  <c r="X14" i="27"/>
  <c r="X17" i="27"/>
  <c r="X20" i="27"/>
  <c r="X22" i="27"/>
  <c r="X25" i="27"/>
  <c r="X28" i="27"/>
  <c r="X30" i="27"/>
  <c r="X33" i="27"/>
  <c r="X36" i="27"/>
  <c r="X7" i="2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empi_medi_giudizi_cautelari_appalti_201811" type="6" refreshedVersion="6" background="1" saveData="1">
    <textPr codePage="850" sourceFile="\\fileserver\SCITC\USP\Statistiche_USP\Attivita_annuale_CDS_TAR_relazioni\Relazione A.G. 2019 - dati 2018\Spool_Depositi_cautelari\Tempi_medi_giudizi_cautelari_appalti_2018.txt" delimited="0" decimal="," thousands=".">
      <textFields count="5">
        <textField/>
        <textField position="50"/>
        <textField position="75"/>
        <textField position="86"/>
        <textField position="97"/>
      </textFields>
    </textPr>
  </connection>
</connections>
</file>

<file path=xl/sharedStrings.xml><?xml version="1.0" encoding="utf-8"?>
<sst xmlns="http://schemas.openxmlformats.org/spreadsheetml/2006/main" count="537" uniqueCount="171">
  <si>
    <t>Sede</t>
  </si>
  <si>
    <t>Ricorsi pervenuti</t>
  </si>
  <si>
    <t>TAR BASILICATA  POTENZA</t>
  </si>
  <si>
    <t>TAR CALABRIA  CATANZARO</t>
  </si>
  <si>
    <t>TAR CAMPANIA  NAPOLI</t>
  </si>
  <si>
    <t>TAR EMILIA-ROMAGNA  BOLOGNA</t>
  </si>
  <si>
    <t>TAR FRIULI-VENEZIA.GIULIA  TRIESTE</t>
  </si>
  <si>
    <t>TAR LAZIO  LATINA - Sezione staccata</t>
  </si>
  <si>
    <t>TAR LAZIO  ROMA</t>
  </si>
  <si>
    <t>TAR LIGURIA  GENOVA</t>
  </si>
  <si>
    <t>TAR LOMBARDIA  MILANO</t>
  </si>
  <si>
    <t>TAR MARCHE  ANCONA</t>
  </si>
  <si>
    <t>TAR MOLISE  CAMPOBASSO</t>
  </si>
  <si>
    <t>TAR PIEMONTE  TORINO</t>
  </si>
  <si>
    <t>TAR PUGLIA  BARI</t>
  </si>
  <si>
    <t>TAR SARDEGNA  CAGLIARI</t>
  </si>
  <si>
    <t>TAR SICILIA  PALERMO</t>
  </si>
  <si>
    <t>TAR TOSCANA  FIRENZE</t>
  </si>
  <si>
    <t>TAR TRENTINO ALTO ADIGE  TRENTO</t>
  </si>
  <si>
    <t>TAR UMBRIA  PERUGIA</t>
  </si>
  <si>
    <t>TAR VALLE D AOSTA  AOSTA</t>
  </si>
  <si>
    <t>TAR VENETO  VENEZIA</t>
  </si>
  <si>
    <t>Totale</t>
  </si>
  <si>
    <t>Prospetto riepilogativo  - ricorsi pervenuti</t>
  </si>
  <si>
    <t>Prospetto riepilogativo  - ricorsi pendenti</t>
  </si>
  <si>
    <t>Prospetto riepilogativo  - ricorsi definiti</t>
  </si>
  <si>
    <t>Anno di attività</t>
  </si>
  <si>
    <t>Ricorsi definiti</t>
  </si>
  <si>
    <t>Ricorsi pendenti</t>
  </si>
  <si>
    <t>Affari definiti</t>
  </si>
  <si>
    <t>Affari pervenuti</t>
  </si>
  <si>
    <t>ricorso</t>
  </si>
  <si>
    <t>quesito</t>
  </si>
  <si>
    <t>richiesta parere</t>
  </si>
  <si>
    <t>riesame</t>
  </si>
  <si>
    <t>con sentenza</t>
  </si>
  <si>
    <t>con sent. Breve</t>
  </si>
  <si>
    <t>con decreto decisorio</t>
  </si>
  <si>
    <t>Sezioni</t>
  </si>
  <si>
    <t>Totale Affari definiti</t>
  </si>
  <si>
    <t>Prospetto riepilogativo  - Attività Consultiva</t>
  </si>
  <si>
    <t>Prospetto riepilogativo  - Attività Giurisdizionale</t>
  </si>
  <si>
    <t>con sent. breve</t>
  </si>
  <si>
    <t>Consiglio di Stato</t>
  </si>
  <si>
    <t>Tribunali Amministrativi Regionali</t>
  </si>
  <si>
    <t>Giustizia Amministrativa</t>
  </si>
  <si>
    <t>Prospetto riepilogativo attività giurisdizionale</t>
  </si>
  <si>
    <t>con sent.</t>
  </si>
  <si>
    <t>con dec. decis.</t>
  </si>
  <si>
    <t>con altri provv.ti</t>
  </si>
  <si>
    <t>con ord. cautelare</t>
  </si>
  <si>
    <t>altri pareri</t>
  </si>
  <si>
    <t>Prospetto riepilogativo  - affari definiti</t>
  </si>
  <si>
    <t>Prospetto riepilogativo  - affari pervenuti</t>
  </si>
  <si>
    <t>Prospetto riepilogativo  - affari pendenti</t>
  </si>
  <si>
    <t>Plenaria</t>
  </si>
  <si>
    <t>regol.to</t>
  </si>
  <si>
    <t>revoc.ne</t>
  </si>
  <si>
    <t>TAR ABRUZZO  PESCARA - Sezione st.</t>
  </si>
  <si>
    <t>TAR CALABRIA  REGGIO CALABRIA - Sez.st.</t>
  </si>
  <si>
    <t>TAR CAMPANIA  SALERNO - Sez.st.</t>
  </si>
  <si>
    <t>TAR EMILIA-ROMAGNA  PARMA - Sez.st.</t>
  </si>
  <si>
    <t>TAR LOMBARDIA  BRESCIA - Sez.st.</t>
  </si>
  <si>
    <t>TAR PUGLIA  LECCE - Sez.st.</t>
  </si>
  <si>
    <t>TAR SICILIA  CATANIA - Sez.st.</t>
  </si>
  <si>
    <t>TAR TRENTINO A. ADIGE  BOLZANO - Sez. Aut.</t>
  </si>
  <si>
    <t>Prospetto Riepilogativo - Pendenti</t>
  </si>
  <si>
    <t>Di cui</t>
  </si>
  <si>
    <t>* Ricorsi esclusi in quanto non definiscono la causa nel merito.</t>
  </si>
  <si>
    <t>SEDE</t>
  </si>
  <si>
    <t>CDS</t>
  </si>
  <si>
    <t>CGARS</t>
  </si>
  <si>
    <t>Media I° grado</t>
  </si>
  <si>
    <t>TT.AA.RR.</t>
  </si>
  <si>
    <t>* TEMPO MEDIO CALCOLATO PRENDENDO IN CONSIDERAZIONE LA DATA DI DEPOSITO DEL RICORSO</t>
  </si>
  <si>
    <t>Totale 
 Pendenti (a)</t>
  </si>
  <si>
    <t>Appelli Avv.
 Ord. Cautelare * (b)</t>
  </si>
  <si>
    <t>Con Esito
 Sospende Giudizio ** (d)</t>
  </si>
  <si>
    <t>Con Esito
 Cancella dal Ruolo ** (e)</t>
  </si>
  <si>
    <t>Con Esito
 Dichiara Interrotto ** (f)</t>
  </si>
  <si>
    <t>Pendenti   netti***            (a-b-c-d-e-f)</t>
  </si>
  <si>
    <t>*** Pendenti calcolati al netto dei valori delle colonne b,c, d,e, f</t>
  </si>
  <si>
    <t>Totale 
Pendenti (a)</t>
  </si>
  <si>
    <t>Con Esito
 Rinvio * (b)</t>
  </si>
  <si>
    <t>Con Esito  Sospende Giudizio * (c)</t>
  </si>
  <si>
    <t>Con Esito
 Cancella dal Ruolo * (d)</t>
  </si>
  <si>
    <t>Con Esito
 Dichiara Interrotto *(e)</t>
  </si>
  <si>
    <t>Pendenti netti**       (a-b-c-d-e)</t>
  </si>
  <si>
    <t xml:space="preserve">** Pendenti calcolati al netto dei valori delle colonne b,c, d,e, </t>
  </si>
  <si>
    <t>Consiglio di Giustizia Amministrativa Regione Sicilia</t>
  </si>
  <si>
    <t>Sezione</t>
  </si>
  <si>
    <t>revocazione</t>
  </si>
  <si>
    <t>regolamento</t>
  </si>
  <si>
    <t>1</t>
  </si>
  <si>
    <t xml:space="preserve">Totale
 pendenti (a) </t>
  </si>
  <si>
    <t>Con Esito
 Rinvio **    (c)</t>
  </si>
  <si>
    <t xml:space="preserve">Con Esito
 Sospende Giudizio ** (d) </t>
  </si>
  <si>
    <t>Con Esito
 Dichiara Interrotto**(f)</t>
  </si>
  <si>
    <t>*</t>
  </si>
  <si>
    <t>Ricorsi pervenuti *</t>
  </si>
  <si>
    <t>TAR ABRUZZO  L'AQUILA</t>
  </si>
  <si>
    <t xml:space="preserve"> % Abbattimento / Accumulo arretrato</t>
  </si>
  <si>
    <t>Dal conteggio dei ricorsi pervenuti, sono stati esclusi i ricorsi annullati su istanza di parte (in quanto trattasi di doppi invii)</t>
  </si>
  <si>
    <t>Consultiva</t>
  </si>
  <si>
    <t>Normativa</t>
  </si>
  <si>
    <t>** Ricorsi per i quali è stato disposto un rinvio ( alla Corte di Giustizia dell'UE, alla Corte di Cassazione, alla Corte Costituzionale), una sospensione del giudizio,una interruzione o un'ultima discussione ( udienza pubblica, udienza di smaltimento) con esito cancellato dal ruolo.</t>
  </si>
  <si>
    <t>* Ricorsi per i quali è stato disposto un rinvio ( alla Corte di Giustizia dell'UE, alla Corte di Cassazione, alla Corte Costituzionale), una sospensione del giudizio,una interruzione o un'ultima discussione ( udienza pubblica, udienza di smaltimento) con esito cancellato dal ruolo.</t>
  </si>
  <si>
    <t>-</t>
  </si>
  <si>
    <t xml:space="preserve"> </t>
  </si>
  <si>
    <t>CONSIGLIO DI STATO</t>
  </si>
  <si>
    <t>CONSIGLIO GIUSTIZIA  AMM.VA REGIONE SICILIA</t>
  </si>
  <si>
    <t>Stranieri</t>
  </si>
  <si>
    <t>*Dal conteggio dei ricorsi pervenuti, sono stati esclusi i ricorsi annullati su istanza di parte (in quanto trattasi di doppi invii)</t>
  </si>
  <si>
    <t>Con Esito
 Rinvio **(c)</t>
  </si>
  <si>
    <t>Tempo medio in gg.</t>
  </si>
  <si>
    <t>Edilizia</t>
  </si>
  <si>
    <t>Urbanistica</t>
  </si>
  <si>
    <t>Appalti</t>
  </si>
  <si>
    <t>Università</t>
  </si>
  <si>
    <t>Pubblico impiego</t>
  </si>
  <si>
    <t>Sicurezza pubblica</t>
  </si>
  <si>
    <t>Interdittive Antimafia</t>
  </si>
  <si>
    <t>Comuni e Province</t>
  </si>
  <si>
    <t>Autorizz. e Concessioni</t>
  </si>
  <si>
    <t>Servizi Pubblici</t>
  </si>
  <si>
    <t>Autorità Indipendenti</t>
  </si>
  <si>
    <t>Altro</t>
  </si>
  <si>
    <t>Materie</t>
  </si>
  <si>
    <t>Materia</t>
  </si>
  <si>
    <t>%</t>
  </si>
  <si>
    <t>Tempo medio in gg</t>
  </si>
  <si>
    <t>Ricorsi pendenti al 31.12.2022</t>
  </si>
  <si>
    <t>Affari pendenti al 31.12.2022</t>
  </si>
  <si>
    <t>Insegnanti</t>
  </si>
  <si>
    <t>Istruzione</t>
  </si>
  <si>
    <t>Concorsi</t>
  </si>
  <si>
    <t>Sanità Pubblica</t>
  </si>
  <si>
    <t>Militari</t>
  </si>
  <si>
    <t>Accesso  documenti</t>
  </si>
  <si>
    <t>Professioni e mestieri</t>
  </si>
  <si>
    <t>Demanio e patrimonio</t>
  </si>
  <si>
    <t>Accesso ai documenti</t>
  </si>
  <si>
    <t>Anno 2023</t>
  </si>
  <si>
    <t>Ricorsi pendenti al 31.12.2023</t>
  </si>
  <si>
    <t>Attività Giurisdizionale  2019/2023</t>
  </si>
  <si>
    <t>Affari pendenti al 31.12.2023</t>
  </si>
  <si>
    <t>Attività Consultiva 2019/2023</t>
  </si>
  <si>
    <t>GIUDIZIO  CAUTELARE: TEMPI MEDI DI DEFINIZIONE*- ANNO 2023</t>
  </si>
  <si>
    <t>Tempo Medio Giudizio cautelare - Anno 2023</t>
  </si>
  <si>
    <t>Tempo Medio Giudizio Cautelare in materia di appalti- Anno 2023</t>
  </si>
  <si>
    <t xml:space="preserve"> GIUDIZIO  CAUTELARE: TEMPI MEDI  DI DEFINIZIONE*  - ANNI 2019/2023</t>
  </si>
  <si>
    <t>Tempo medio Giudizio Cautelare - Anni 2019 -2023</t>
  </si>
  <si>
    <t>Tempo medio giudizio cautelare in materia di appalti - Anni 2019 -2023</t>
  </si>
  <si>
    <t xml:space="preserve">  TEMPI MEDI  DI DEFINIZIONE RITO APPALTI *  - ANN0 2023</t>
  </si>
  <si>
    <t>Tempo Medio Rito Appalti - Anno 2023</t>
  </si>
  <si>
    <t>Pendenti
netti **  (a-b-c-d-e-f)</t>
  </si>
  <si>
    <t>Prospetto Riepilogativo - Anno 2023</t>
  </si>
  <si>
    <t>Attività 2019/2023</t>
  </si>
  <si>
    <t xml:space="preserve"> Attività 2019/2023</t>
  </si>
  <si>
    <t>Scomposizione percentuale ricorsi introitati per macromaterie - Anno 2023</t>
  </si>
  <si>
    <t>Esecuzione giudicato</t>
  </si>
  <si>
    <t xml:space="preserve">Altro </t>
  </si>
  <si>
    <t>Esecuzione Giudicato</t>
  </si>
  <si>
    <t>Sanità</t>
  </si>
  <si>
    <t xml:space="preserve">Università </t>
  </si>
  <si>
    <t>Autoriz. e concessioni</t>
  </si>
  <si>
    <t>Interdittiva antimafia</t>
  </si>
  <si>
    <t xml:space="preserve">Servizi pubblici </t>
  </si>
  <si>
    <t>Autorità indipendenti</t>
  </si>
  <si>
    <t>Scomposizione percentuale ricorsi introitati per materie - Anno 2023</t>
  </si>
  <si>
    <t>Depositi per Materie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</si>
</sst>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;[Red]#,##0"/>
    <numFmt numFmtId="166" formatCode="_-* #,##0\ _€_-;\-* #,##0\ _€_-;_-* &quot;-&quot;??\ _€_-;_-@_-"/>
    <numFmt numFmtId="167" formatCode="0.0%"/>
    <numFmt numFmtId="168" formatCode="#,##0_ ;\-#,##0\ "/>
    <numFmt numFmtId="169" formatCode="0.0"/>
  </numFmts>
  <fonts count="6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fornian FB"/>
      <family val="1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26"/>
      <color theme="1"/>
      <name val="English157 BT"/>
      <family val="4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28"/>
      <color theme="1"/>
      <name val="English157 BT"/>
      <family val="4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sz val="36"/>
      <color theme="1"/>
      <name val="English157 BT"/>
      <family val="4"/>
    </font>
    <font>
      <sz val="30"/>
      <color theme="1"/>
      <name val="English157 BT"/>
      <family val="4"/>
    </font>
    <font>
      <sz val="38"/>
      <color theme="1"/>
      <name val="English157 BT"/>
      <family val="4"/>
    </font>
    <font>
      <sz val="12"/>
      <name val="Arial"/>
      <family val="2"/>
    </font>
    <font>
      <sz val="14"/>
      <color theme="1"/>
      <name val="Californian FB"/>
      <family val="1"/>
    </font>
    <font>
      <sz val="14"/>
      <color theme="1"/>
      <name val="Calibri"/>
      <family val="2"/>
      <scheme val="minor"/>
    </font>
    <font>
      <sz val="18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name val="Arial"/>
      <family val="2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English157 BT"/>
      <family val="4"/>
    </font>
    <font>
      <i/>
      <u/>
      <sz val="10"/>
      <color rgb="FF000000"/>
      <name val="Times New Roman"/>
      <family val="1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7"/>
      <color rgb="FF333333"/>
      <name val="Inherit"/>
    </font>
    <font>
      <sz val="23"/>
      <color rgb="FF333333"/>
      <name val="Inherit"/>
    </font>
    <font>
      <b/>
      <sz val="11"/>
      <color rgb="FF333333"/>
      <name val="Inherit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Inherit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/>
      <sz val="9"/>
      <color rgb="FF000000"/>
      <name val="Times New Roman"/>
      <family val="1"/>
    </font>
    <font>
      <sz val="27"/>
      <color rgb="FF333333"/>
      <name val="Arial"/>
      <family val="2"/>
    </font>
    <font>
      <b/>
      <sz val="11"/>
      <color rgb="FF333333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9"/>
      <color rgb="FF333333"/>
      <name val="Arial"/>
      <family val="2"/>
    </font>
    <font>
      <b/>
      <sz val="9"/>
      <color theme="1"/>
      <name val="Arial"/>
      <family val="2"/>
    </font>
    <font>
      <sz val="9"/>
      <color rgb="FF33333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1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11"/>
      </patternFill>
    </fill>
    <fill>
      <patternFill patternType="solid">
        <fgColor theme="7" tint="0.79998168889431442"/>
        <bgColor indexed="11"/>
      </patternFill>
    </fill>
    <fill>
      <patternFill patternType="solid">
        <fgColor theme="7" tint="0.799981688894314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1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7" tint="0.59999389629810485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316">
    <xf numFmtId="0" fontId="0" fillId="0" borderId="0" xfId="0"/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3" borderId="0" xfId="2" applyFont="1" applyFill="1" applyAlignment="1">
      <alignment horizontal="center" vertical="center" wrapText="1"/>
    </xf>
    <xf numFmtId="3" fontId="4" fillId="2" borderId="0" xfId="2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5" fillId="11" borderId="10" xfId="1" applyFont="1" applyFill="1" applyBorder="1" applyAlignment="1">
      <alignment horizontal="center" vertical="center" wrapText="1"/>
    </xf>
    <xf numFmtId="0" fontId="15" fillId="10" borderId="10" xfId="1" applyFont="1" applyFill="1" applyBorder="1" applyAlignment="1">
      <alignment horizontal="center" vertical="center" wrapText="1"/>
    </xf>
    <xf numFmtId="0" fontId="21" fillId="0" borderId="0" xfId="0" applyFont="1"/>
    <xf numFmtId="0" fontId="24" fillId="0" borderId="0" xfId="0" applyFont="1" applyAlignment="1">
      <alignment vertical="center"/>
    </xf>
    <xf numFmtId="0" fontId="23" fillId="2" borderId="17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3" fontId="11" fillId="2" borderId="9" xfId="2" applyNumberFormat="1" applyFont="1" applyFill="1" applyBorder="1" applyAlignment="1">
      <alignment horizontal="right" vertical="center"/>
    </xf>
    <xf numFmtId="3" fontId="11" fillId="2" borderId="10" xfId="2" applyNumberFormat="1" applyFont="1" applyFill="1" applyBorder="1" applyAlignment="1">
      <alignment horizontal="right" vertical="center"/>
    </xf>
    <xf numFmtId="0" fontId="4" fillId="2" borderId="31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left" vertical="center"/>
    </xf>
    <xf numFmtId="0" fontId="12" fillId="2" borderId="14" xfId="2" applyFont="1" applyFill="1" applyBorder="1" applyAlignment="1">
      <alignment horizontal="left" vertical="center"/>
    </xf>
    <xf numFmtId="0" fontId="12" fillId="2" borderId="16" xfId="2" applyFont="1" applyFill="1" applyBorder="1" applyAlignment="1">
      <alignment horizontal="left" vertical="center"/>
    </xf>
    <xf numFmtId="0" fontId="26" fillId="16" borderId="32" xfId="1" applyFont="1" applyFill="1" applyBorder="1" applyAlignment="1">
      <alignment horizontal="center" vertical="center" wrapText="1"/>
    </xf>
    <xf numFmtId="0" fontId="26" fillId="17" borderId="35" xfId="1" applyFont="1" applyFill="1" applyBorder="1" applyAlignment="1">
      <alignment horizontal="center" vertical="center" wrapText="1"/>
    </xf>
    <xf numFmtId="0" fontId="14" fillId="4" borderId="12" xfId="0" applyFont="1" applyFill="1" applyBorder="1"/>
    <xf numFmtId="0" fontId="14" fillId="6" borderId="13" xfId="0" applyFont="1" applyFill="1" applyBorder="1"/>
    <xf numFmtId="0" fontId="14" fillId="8" borderId="14" xfId="0" applyFont="1" applyFill="1" applyBorder="1"/>
    <xf numFmtId="0" fontId="21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 applyAlignment="1">
      <alignment vertical="center"/>
    </xf>
    <xf numFmtId="0" fontId="19" fillId="10" borderId="10" xfId="0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17" fillId="0" borderId="0" xfId="0" applyFont="1"/>
    <xf numFmtId="0" fontId="15" fillId="11" borderId="11" xfId="1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/>
    </xf>
    <xf numFmtId="0" fontId="10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right" vertical="center"/>
    </xf>
    <xf numFmtId="3" fontId="10" fillId="0" borderId="1" xfId="2" applyNumberFormat="1" applyFont="1" applyBorder="1" applyAlignment="1">
      <alignment horizontal="right" vertical="center"/>
    </xf>
    <xf numFmtId="3" fontId="10" fillId="0" borderId="30" xfId="2" applyNumberFormat="1" applyFont="1" applyBorder="1" applyAlignment="1">
      <alignment horizontal="right" vertical="center"/>
    </xf>
    <xf numFmtId="3" fontId="10" fillId="0" borderId="5" xfId="2" applyNumberFormat="1" applyFont="1" applyBorder="1" applyAlignment="1">
      <alignment horizontal="right" vertical="center"/>
    </xf>
    <xf numFmtId="3" fontId="4" fillId="15" borderId="13" xfId="2" applyNumberFormat="1" applyFont="1" applyFill="1" applyBorder="1" applyAlignment="1">
      <alignment horizontal="right" vertical="center"/>
    </xf>
    <xf numFmtId="3" fontId="4" fillId="15" borderId="28" xfId="2" applyNumberFormat="1" applyFont="1" applyFill="1" applyBorder="1" applyAlignment="1">
      <alignment horizontal="right" vertical="center"/>
    </xf>
    <xf numFmtId="3" fontId="4" fillId="4" borderId="13" xfId="2" applyNumberFormat="1" applyFont="1" applyFill="1" applyBorder="1" applyAlignment="1">
      <alignment horizontal="right" vertical="center"/>
    </xf>
    <xf numFmtId="3" fontId="4" fillId="4" borderId="28" xfId="2" applyNumberFormat="1" applyFont="1" applyFill="1" applyBorder="1" applyAlignment="1">
      <alignment horizontal="right" vertical="center"/>
    </xf>
    <xf numFmtId="0" fontId="11" fillId="0" borderId="15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3" fontId="10" fillId="0" borderId="3" xfId="2" applyNumberFormat="1" applyFont="1" applyBorder="1" applyAlignment="1">
      <alignment horizontal="right" vertical="center"/>
    </xf>
    <xf numFmtId="3" fontId="10" fillId="0" borderId="8" xfId="2" applyNumberFormat="1" applyFont="1" applyBorder="1" applyAlignment="1">
      <alignment horizontal="right" vertical="center"/>
    </xf>
    <xf numFmtId="3" fontId="4" fillId="4" borderId="12" xfId="2" applyNumberFormat="1" applyFont="1" applyFill="1" applyBorder="1" applyAlignment="1">
      <alignment horizontal="right" vertical="center"/>
    </xf>
    <xf numFmtId="3" fontId="4" fillId="8" borderId="7" xfId="2" applyNumberFormat="1" applyFont="1" applyFill="1" applyBorder="1" applyAlignment="1">
      <alignment horizontal="right" vertical="center"/>
    </xf>
    <xf numFmtId="3" fontId="4" fillId="15" borderId="12" xfId="2" applyNumberFormat="1" applyFont="1" applyFill="1" applyBorder="1" applyAlignment="1">
      <alignment horizontal="right" vertical="center"/>
    </xf>
    <xf numFmtId="0" fontId="5" fillId="15" borderId="6" xfId="2" applyFont="1" applyFill="1" applyBorder="1" applyAlignment="1">
      <alignment horizontal="center" vertical="center" wrapText="1"/>
    </xf>
    <xf numFmtId="0" fontId="3" fillId="4" borderId="6" xfId="2" applyFont="1" applyFill="1" applyBorder="1" applyAlignment="1">
      <alignment horizontal="center" vertical="center" wrapText="1"/>
    </xf>
    <xf numFmtId="0" fontId="5" fillId="8" borderId="19" xfId="2" applyFont="1" applyFill="1" applyBorder="1" applyAlignment="1">
      <alignment horizontal="center" vertical="center" wrapText="1"/>
    </xf>
    <xf numFmtId="0" fontId="3" fillId="8" borderId="11" xfId="2" applyFont="1" applyFill="1" applyBorder="1" applyAlignment="1">
      <alignment horizontal="center" vertical="center" wrapText="1"/>
    </xf>
    <xf numFmtId="0" fontId="3" fillId="12" borderId="27" xfId="2" applyFont="1" applyFill="1" applyBorder="1" applyAlignment="1">
      <alignment horizontal="center" vertical="center" wrapText="1"/>
    </xf>
    <xf numFmtId="3" fontId="3" fillId="5" borderId="6" xfId="2" applyNumberFormat="1" applyFont="1" applyFill="1" applyBorder="1" applyAlignment="1">
      <alignment horizontal="right" vertical="center"/>
    </xf>
    <xf numFmtId="3" fontId="3" fillId="13" borderId="6" xfId="2" applyNumberFormat="1" applyFont="1" applyFill="1" applyBorder="1" applyAlignment="1">
      <alignment horizontal="right" vertical="center"/>
    </xf>
    <xf numFmtId="0" fontId="27" fillId="0" borderId="0" xfId="0" applyFont="1"/>
    <xf numFmtId="0" fontId="28" fillId="0" borderId="0" xfId="0" applyFont="1"/>
    <xf numFmtId="0" fontId="2" fillId="2" borderId="27" xfId="2" applyFill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 wrapText="1"/>
    </xf>
    <xf numFmtId="0" fontId="11" fillId="0" borderId="29" xfId="2" applyFont="1" applyBorder="1" applyAlignment="1">
      <alignment horizontal="center" vertical="center" wrapText="1"/>
    </xf>
    <xf numFmtId="0" fontId="11" fillId="0" borderId="26" xfId="2" applyFont="1" applyBorder="1" applyAlignment="1">
      <alignment horizontal="center" vertical="center" wrapText="1"/>
    </xf>
    <xf numFmtId="0" fontId="3" fillId="9" borderId="25" xfId="2" applyFont="1" applyFill="1" applyBorder="1" applyAlignment="1">
      <alignment horizontal="center" vertical="center" wrapText="1"/>
    </xf>
    <xf numFmtId="3" fontId="2" fillId="5" borderId="13" xfId="2" applyNumberFormat="1" applyFill="1" applyBorder="1" applyAlignment="1">
      <alignment horizontal="right" vertical="center"/>
    </xf>
    <xf numFmtId="3" fontId="11" fillId="2" borderId="2" xfId="2" applyNumberFormat="1" applyFont="1" applyFill="1" applyBorder="1" applyAlignment="1">
      <alignment horizontal="right" vertical="center"/>
    </xf>
    <xf numFmtId="3" fontId="11" fillId="2" borderId="1" xfId="2" applyNumberFormat="1" applyFont="1" applyFill="1" applyBorder="1" applyAlignment="1">
      <alignment horizontal="right" vertical="center"/>
    </xf>
    <xf numFmtId="3" fontId="11" fillId="2" borderId="3" xfId="2" applyNumberFormat="1" applyFont="1" applyFill="1" applyBorder="1" applyAlignment="1">
      <alignment horizontal="right" vertical="center"/>
    </xf>
    <xf numFmtId="3" fontId="2" fillId="9" borderId="4" xfId="2" applyNumberFormat="1" applyFill="1" applyBorder="1" applyAlignment="1">
      <alignment horizontal="right" vertical="center"/>
    </xf>
    <xf numFmtId="3" fontId="2" fillId="13" borderId="13" xfId="2" applyNumberFormat="1" applyFill="1" applyBorder="1" applyAlignment="1">
      <alignment horizontal="right" vertical="center"/>
    </xf>
    <xf numFmtId="3" fontId="3" fillId="9" borderId="19" xfId="2" applyNumberFormat="1" applyFont="1" applyFill="1" applyBorder="1" applyAlignment="1">
      <alignment horizontal="right" vertical="center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2" fillId="3" borderId="17" xfId="2" applyFill="1" applyBorder="1" applyAlignment="1">
      <alignment horizontal="center" vertical="center" wrapText="1"/>
    </xf>
    <xf numFmtId="0" fontId="3" fillId="15" borderId="6" xfId="2" applyFont="1" applyFill="1" applyBorder="1" applyAlignment="1">
      <alignment horizontal="center" vertical="center" wrapText="1"/>
    </xf>
    <xf numFmtId="0" fontId="29" fillId="14" borderId="0" xfId="2" applyFont="1" applyFill="1" applyAlignment="1">
      <alignment horizontal="center" vertical="center"/>
    </xf>
    <xf numFmtId="0" fontId="5" fillId="2" borderId="36" xfId="2" applyFont="1" applyFill="1" applyBorder="1" applyAlignment="1">
      <alignment horizontal="right" vertical="center"/>
    </xf>
    <xf numFmtId="3" fontId="4" fillId="8" borderId="37" xfId="2" applyNumberFormat="1" applyFont="1" applyFill="1" applyBorder="1" applyAlignment="1">
      <alignment horizontal="right" vertical="center"/>
    </xf>
    <xf numFmtId="3" fontId="4" fillId="8" borderId="38" xfId="2" applyNumberFormat="1" applyFont="1" applyFill="1" applyBorder="1" applyAlignment="1">
      <alignment horizontal="right" vertical="center"/>
    </xf>
    <xf numFmtId="0" fontId="4" fillId="2" borderId="39" xfId="2" applyFont="1" applyFill="1" applyBorder="1" applyAlignment="1">
      <alignment horizontal="center" vertical="center"/>
    </xf>
    <xf numFmtId="3" fontId="10" fillId="0" borderId="40" xfId="2" applyNumberFormat="1" applyFont="1" applyBorder="1" applyAlignment="1">
      <alignment horizontal="right" vertical="center"/>
    </xf>
    <xf numFmtId="0" fontId="31" fillId="0" borderId="0" xfId="0" applyFont="1"/>
    <xf numFmtId="0" fontId="32" fillId="0" borderId="0" xfId="0" applyFont="1" applyAlignment="1">
      <alignment vertical="top"/>
    </xf>
    <xf numFmtId="0" fontId="35" fillId="0" borderId="0" xfId="0" applyFont="1" applyAlignment="1">
      <alignment vertical="top"/>
    </xf>
    <xf numFmtId="3" fontId="4" fillId="10" borderId="13" xfId="2" applyNumberFormat="1" applyFont="1" applyFill="1" applyBorder="1" applyAlignment="1">
      <alignment horizontal="right" vertical="center"/>
    </xf>
    <xf numFmtId="3" fontId="4" fillId="10" borderId="28" xfId="2" applyNumberFormat="1" applyFont="1" applyFill="1" applyBorder="1" applyAlignment="1">
      <alignment horizontal="right" vertical="center"/>
    </xf>
    <xf numFmtId="0" fontId="12" fillId="2" borderId="39" xfId="2" applyFont="1" applyFill="1" applyBorder="1" applyAlignment="1">
      <alignment horizontal="center" vertical="center"/>
    </xf>
    <xf numFmtId="3" fontId="37" fillId="10" borderId="33" xfId="0" applyNumberFormat="1" applyFont="1" applyFill="1" applyBorder="1" applyAlignment="1">
      <alignment horizontal="right"/>
    </xf>
    <xf numFmtId="3" fontId="3" fillId="15" borderId="6" xfId="2" applyNumberFormat="1" applyFont="1" applyFill="1" applyBorder="1" applyAlignment="1">
      <alignment horizontal="right"/>
    </xf>
    <xf numFmtId="3" fontId="36" fillId="0" borderId="9" xfId="2" applyNumberFormat="1" applyFont="1" applyBorder="1" applyAlignment="1">
      <alignment horizontal="right"/>
    </xf>
    <xf numFmtId="3" fontId="36" fillId="0" borderId="10" xfId="2" applyNumberFormat="1" applyFont="1" applyBorder="1" applyAlignment="1">
      <alignment horizontal="right"/>
    </xf>
    <xf numFmtId="3" fontId="36" fillId="0" borderId="19" xfId="2" applyNumberFormat="1" applyFont="1" applyBorder="1" applyAlignment="1">
      <alignment horizontal="right"/>
    </xf>
    <xf numFmtId="3" fontId="3" fillId="8" borderId="19" xfId="2" applyNumberFormat="1" applyFont="1" applyFill="1" applyBorder="1" applyAlignment="1">
      <alignment horizontal="right"/>
    </xf>
    <xf numFmtId="3" fontId="3" fillId="4" borderId="6" xfId="2" applyNumberFormat="1" applyFont="1" applyFill="1" applyBorder="1" applyAlignment="1">
      <alignment horizontal="right"/>
    </xf>
    <xf numFmtId="0" fontId="1" fillId="2" borderId="13" xfId="2" applyFont="1" applyFill="1" applyBorder="1" applyAlignment="1">
      <alignment horizontal="center" vertical="center"/>
    </xf>
    <xf numFmtId="0" fontId="2" fillId="2" borderId="6" xfId="2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3" fillId="4" borderId="43" xfId="0" applyFont="1" applyFill="1" applyBorder="1" applyAlignment="1">
      <alignment horizontal="center" vertical="center" wrapText="1"/>
    </xf>
    <xf numFmtId="3" fontId="43" fillId="4" borderId="48" xfId="0" applyNumberFormat="1" applyFont="1" applyFill="1" applyBorder="1" applyAlignment="1">
      <alignment vertical="top" wrapText="1" indent="1"/>
    </xf>
    <xf numFmtId="0" fontId="45" fillId="22" borderId="3" xfId="0" applyFont="1" applyFill="1" applyBorder="1" applyAlignment="1">
      <alignment horizontal="center"/>
    </xf>
    <xf numFmtId="1" fontId="33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45" fillId="22" borderId="44" xfId="0" applyFont="1" applyFill="1" applyBorder="1" applyAlignment="1">
      <alignment horizontal="center"/>
    </xf>
    <xf numFmtId="1" fontId="33" fillId="0" borderId="46" xfId="0" applyNumberFormat="1" applyFont="1" applyBorder="1" applyAlignment="1">
      <alignment horizontal="center"/>
    </xf>
    <xf numFmtId="1" fontId="45" fillId="22" borderId="49" xfId="0" applyNumberFormat="1" applyFont="1" applyFill="1" applyBorder="1" applyAlignment="1">
      <alignment horizontal="center"/>
    </xf>
    <xf numFmtId="0" fontId="45" fillId="22" borderId="55" xfId="0" applyFont="1" applyFill="1" applyBorder="1" applyAlignment="1">
      <alignment horizontal="center"/>
    </xf>
    <xf numFmtId="0" fontId="45" fillId="22" borderId="56" xfId="0" applyFont="1" applyFill="1" applyBorder="1" applyAlignment="1">
      <alignment horizontal="center"/>
    </xf>
    <xf numFmtId="0" fontId="45" fillId="22" borderId="57" xfId="0" applyFont="1" applyFill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47" xfId="0" applyFont="1" applyBorder="1" applyAlignment="1">
      <alignment horizontal="center"/>
    </xf>
    <xf numFmtId="0" fontId="45" fillId="22" borderId="47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/>
    <xf numFmtId="0" fontId="23" fillId="2" borderId="27" xfId="2" applyFont="1" applyFill="1" applyBorder="1" applyAlignment="1">
      <alignment horizontal="center" vertical="center"/>
    </xf>
    <xf numFmtId="0" fontId="10" fillId="0" borderId="29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/>
    </xf>
    <xf numFmtId="3" fontId="5" fillId="5" borderId="14" xfId="2" applyNumberFormat="1" applyFont="1" applyFill="1" applyBorder="1" applyAlignment="1">
      <alignment horizontal="right" vertical="center"/>
    </xf>
    <xf numFmtId="3" fontId="10" fillId="0" borderId="58" xfId="2" applyNumberFormat="1" applyFont="1" applyBorder="1" applyAlignment="1">
      <alignment horizontal="right" vertical="center"/>
    </xf>
    <xf numFmtId="3" fontId="10" fillId="0" borderId="59" xfId="2" applyNumberFormat="1" applyFont="1" applyBorder="1" applyAlignment="1">
      <alignment horizontal="right" vertical="center"/>
    </xf>
    <xf numFmtId="3" fontId="5" fillId="9" borderId="60" xfId="2" applyNumberFormat="1" applyFont="1" applyFill="1" applyBorder="1" applyAlignment="1">
      <alignment horizontal="right" vertical="center"/>
    </xf>
    <xf numFmtId="3" fontId="5" fillId="13" borderId="14" xfId="2" applyNumberFormat="1" applyFont="1" applyFill="1" applyBorder="1" applyAlignment="1">
      <alignment horizontal="right" vertical="center"/>
    </xf>
    <xf numFmtId="0" fontId="23" fillId="2" borderId="61" xfId="2" applyFont="1" applyFill="1" applyBorder="1" applyAlignment="1">
      <alignment horizontal="center" vertical="center"/>
    </xf>
    <xf numFmtId="0" fontId="10" fillId="0" borderId="25" xfId="2" applyFont="1" applyBorder="1" applyAlignment="1">
      <alignment horizontal="center" vertical="center" wrapText="1"/>
    </xf>
    <xf numFmtId="0" fontId="4" fillId="2" borderId="36" xfId="2" applyFont="1" applyFill="1" applyBorder="1" applyAlignment="1">
      <alignment horizontal="center" vertical="center"/>
    </xf>
    <xf numFmtId="3" fontId="5" fillId="22" borderId="41" xfId="2" applyNumberFormat="1" applyFont="1" applyFill="1" applyBorder="1" applyAlignment="1">
      <alignment horizontal="right" vertical="center"/>
    </xf>
    <xf numFmtId="3" fontId="10" fillId="0" borderId="62" xfId="2" applyNumberFormat="1" applyFont="1" applyBorder="1" applyAlignment="1">
      <alignment horizontal="right" vertical="center"/>
    </xf>
    <xf numFmtId="3" fontId="10" fillId="0" borderId="60" xfId="2" applyNumberFormat="1" applyFont="1" applyBorder="1" applyAlignment="1">
      <alignment horizontal="right" vertical="center"/>
    </xf>
    <xf numFmtId="3" fontId="5" fillId="8" borderId="60" xfId="2" applyNumberFormat="1" applyFont="1" applyFill="1" applyBorder="1" applyAlignment="1">
      <alignment horizontal="right" vertical="center"/>
    </xf>
    <xf numFmtId="3" fontId="5" fillId="23" borderId="41" xfId="2" applyNumberFormat="1" applyFont="1" applyFill="1" applyBorder="1" applyAlignment="1">
      <alignment horizontal="right" vertic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vertical="top" wrapText="1"/>
    </xf>
    <xf numFmtId="0" fontId="42" fillId="0" borderId="45" xfId="0" applyFont="1" applyBorder="1" applyAlignment="1">
      <alignment horizontal="center" vertical="center" wrapText="1"/>
    </xf>
    <xf numFmtId="0" fontId="0" fillId="0" borderId="46" xfId="0" applyBorder="1"/>
    <xf numFmtId="0" fontId="49" fillId="20" borderId="45" xfId="0" applyFont="1" applyFill="1" applyBorder="1" applyAlignment="1">
      <alignment horizontal="left" vertical="center" wrapText="1"/>
    </xf>
    <xf numFmtId="0" fontId="42" fillId="20" borderId="47" xfId="0" applyFont="1" applyFill="1" applyBorder="1" applyAlignment="1">
      <alignment horizontal="left" vertical="top" wrapText="1" indent="1"/>
    </xf>
    <xf numFmtId="3" fontId="16" fillId="5" borderId="3" xfId="1" applyNumberFormat="1" applyFont="1" applyFill="1" applyBorder="1" applyAlignment="1">
      <alignment horizontal="center" vertical="center"/>
    </xf>
    <xf numFmtId="3" fontId="16" fillId="7" borderId="1" xfId="1" applyNumberFormat="1" applyFont="1" applyFill="1" applyBorder="1" applyAlignment="1">
      <alignment horizontal="center" vertical="center"/>
    </xf>
    <xf numFmtId="3" fontId="16" fillId="9" borderId="8" xfId="1" applyNumberFormat="1" applyFont="1" applyFill="1" applyBorder="1" applyAlignment="1">
      <alignment horizontal="center" vertical="center"/>
    </xf>
    <xf numFmtId="0" fontId="45" fillId="22" borderId="42" xfId="0" applyFont="1" applyFill="1" applyBorder="1" applyAlignment="1">
      <alignment horizontal="center"/>
    </xf>
    <xf numFmtId="1" fontId="33" fillId="0" borderId="48" xfId="0" applyNumberFormat="1" applyFont="1" applyBorder="1" applyAlignment="1">
      <alignment horizontal="center"/>
    </xf>
    <xf numFmtId="1" fontId="33" fillId="0" borderId="49" xfId="0" applyNumberFormat="1" applyFont="1" applyBorder="1" applyAlignment="1">
      <alignment horizontal="center"/>
    </xf>
    <xf numFmtId="1" fontId="33" fillId="0" borderId="54" xfId="0" applyNumberFormat="1" applyFont="1" applyBorder="1" applyAlignment="1">
      <alignment horizontal="center"/>
    </xf>
    <xf numFmtId="3" fontId="36" fillId="0" borderId="0" xfId="2" applyNumberFormat="1" applyFont="1" applyAlignment="1">
      <alignment horizontal="right"/>
    </xf>
    <xf numFmtId="3" fontId="37" fillId="0" borderId="0" xfId="0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3" fontId="50" fillId="0" borderId="0" xfId="0" applyNumberFormat="1" applyFont="1" applyAlignment="1">
      <alignment horizontal="right"/>
    </xf>
    <xf numFmtId="3" fontId="50" fillId="0" borderId="0" xfId="0" applyNumberFormat="1" applyFont="1"/>
    <xf numFmtId="3" fontId="51" fillId="0" borderId="0" xfId="2" applyNumberFormat="1" applyFont="1" applyAlignment="1">
      <alignment horizontal="right"/>
    </xf>
    <xf numFmtId="0" fontId="43" fillId="4" borderId="48" xfId="0" applyFont="1" applyFill="1" applyBorder="1" applyAlignment="1">
      <alignment horizontal="center" vertical="top" wrapText="1"/>
    </xf>
    <xf numFmtId="3" fontId="43" fillId="4" borderId="49" xfId="0" applyNumberFormat="1" applyFont="1" applyFill="1" applyBorder="1" applyAlignment="1">
      <alignment horizontal="center" vertical="top" wrapText="1"/>
    </xf>
    <xf numFmtId="0" fontId="11" fillId="0" borderId="64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right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3" fontId="1" fillId="18" borderId="13" xfId="2" applyNumberFormat="1" applyFont="1" applyFill="1" applyBorder="1" applyAlignment="1">
      <alignment horizontal="right" vertical="center"/>
    </xf>
    <xf numFmtId="167" fontId="8" fillId="24" borderId="4" xfId="4" applyNumberFormat="1" applyFont="1" applyFill="1" applyBorder="1" applyAlignment="1">
      <alignment horizontal="right" vertical="center"/>
    </xf>
    <xf numFmtId="0" fontId="3" fillId="24" borderId="6" xfId="2" applyFont="1" applyFill="1" applyBorder="1" applyAlignment="1">
      <alignment horizontal="center" vertical="center" wrapText="1"/>
    </xf>
    <xf numFmtId="0" fontId="12" fillId="0" borderId="16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3" fontId="4" fillId="10" borderId="14" xfId="2" applyNumberFormat="1" applyFont="1" applyFill="1" applyBorder="1" applyAlignment="1">
      <alignment horizontal="right" vertical="center"/>
    </xf>
    <xf numFmtId="0" fontId="33" fillId="0" borderId="66" xfId="0" applyFont="1" applyBorder="1" applyAlignment="1">
      <alignment horizontal="center"/>
    </xf>
    <xf numFmtId="0" fontId="46" fillId="0" borderId="0" xfId="0" applyFont="1"/>
    <xf numFmtId="168" fontId="8" fillId="4" borderId="1" xfId="3" applyNumberFormat="1" applyFont="1" applyFill="1" applyBorder="1" applyAlignment="1">
      <alignment horizontal="right" vertical="center"/>
    </xf>
    <xf numFmtId="168" fontId="0" fillId="8" borderId="1" xfId="3" applyNumberFormat="1" applyFont="1" applyFill="1" applyBorder="1" applyAlignment="1">
      <alignment horizontal="right" vertical="center"/>
    </xf>
    <xf numFmtId="3" fontId="10" fillId="0" borderId="40" xfId="2" applyNumberFormat="1" applyFont="1" applyBorder="1" applyAlignment="1">
      <alignment horizontal="right" vertical="center" wrapText="1"/>
    </xf>
    <xf numFmtId="166" fontId="8" fillId="0" borderId="1" xfId="3" applyNumberFormat="1" applyFont="1" applyFill="1" applyBorder="1" applyAlignment="1"/>
    <xf numFmtId="168" fontId="8" fillId="15" borderId="65" xfId="3" applyNumberFormat="1" applyFont="1" applyFill="1" applyBorder="1" applyAlignment="1">
      <alignment horizontal="right" vertical="center"/>
    </xf>
    <xf numFmtId="3" fontId="4" fillId="8" borderId="67" xfId="2" applyNumberFormat="1" applyFont="1" applyFill="1" applyBorder="1" applyAlignment="1">
      <alignment horizontal="right" vertical="center"/>
    </xf>
    <xf numFmtId="3" fontId="4" fillId="15" borderId="12" xfId="2" applyNumberFormat="1" applyFont="1" applyFill="1" applyBorder="1" applyAlignment="1">
      <alignment horizontal="right" vertical="center" wrapText="1"/>
    </xf>
    <xf numFmtId="0" fontId="43" fillId="4" borderId="47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18" borderId="27" xfId="2" applyFont="1" applyFill="1" applyBorder="1" applyAlignment="1">
      <alignment horizontal="center" vertical="center" wrapText="1"/>
    </xf>
    <xf numFmtId="166" fontId="8" fillId="0" borderId="1" xfId="3" applyNumberFormat="1" applyFont="1" applyBorder="1" applyAlignment="1">
      <alignment horizontal="center" vertical="center"/>
    </xf>
    <xf numFmtId="166" fontId="8" fillId="0" borderId="1" xfId="3" applyNumberFormat="1" applyFont="1" applyBorder="1" applyAlignment="1">
      <alignment horizontal="right" vertical="center"/>
    </xf>
    <xf numFmtId="3" fontId="37" fillId="10" borderId="34" xfId="0" applyNumberFormat="1" applyFont="1" applyFill="1" applyBorder="1" applyAlignment="1">
      <alignment horizontal="right"/>
    </xf>
    <xf numFmtId="0" fontId="12" fillId="0" borderId="39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3" fillId="18" borderId="17" xfId="2" applyFont="1" applyFill="1" applyBorder="1" applyAlignment="1">
      <alignment horizontal="center" vertical="center" wrapText="1"/>
    </xf>
    <xf numFmtId="0" fontId="3" fillId="22" borderId="27" xfId="2" applyFont="1" applyFill="1" applyBorder="1" applyAlignment="1">
      <alignment horizontal="center" vertical="center" wrapText="1"/>
    </xf>
    <xf numFmtId="0" fontId="3" fillId="8" borderId="25" xfId="2" applyFont="1" applyFill="1" applyBorder="1" applyAlignment="1">
      <alignment horizontal="center" vertical="center" wrapText="1"/>
    </xf>
    <xf numFmtId="3" fontId="56" fillId="4" borderId="6" xfId="2" applyNumberFormat="1" applyFont="1" applyFill="1" applyBorder="1" applyAlignment="1">
      <alignment horizontal="right" vertical="center"/>
    </xf>
    <xf numFmtId="3" fontId="54" fillId="0" borderId="15" xfId="2" applyNumberFormat="1" applyFont="1" applyBorder="1" applyAlignment="1">
      <alignment horizontal="right" vertical="center"/>
    </xf>
    <xf numFmtId="3" fontId="54" fillId="0" borderId="10" xfId="2" applyNumberFormat="1" applyFont="1" applyBorder="1" applyAlignment="1">
      <alignment horizontal="right" vertical="center"/>
    </xf>
    <xf numFmtId="3" fontId="56" fillId="8" borderId="11" xfId="2" applyNumberFormat="1" applyFont="1" applyFill="1" applyBorder="1" applyAlignment="1">
      <alignment horizontal="right" vertical="center"/>
    </xf>
    <xf numFmtId="3" fontId="56" fillId="15" borderId="6" xfId="2" applyNumberFormat="1" applyFont="1" applyFill="1" applyBorder="1" applyAlignment="1">
      <alignment horizontal="right" vertical="center"/>
    </xf>
    <xf numFmtId="166" fontId="8" fillId="0" borderId="5" xfId="3" applyNumberFormat="1" applyFont="1" applyFill="1" applyBorder="1" applyAlignment="1"/>
    <xf numFmtId="167" fontId="8" fillId="24" borderId="69" xfId="4" applyNumberFormat="1" applyFont="1" applyFill="1" applyBorder="1" applyAlignment="1">
      <alignment horizontal="right" vertical="center"/>
    </xf>
    <xf numFmtId="167" fontId="53" fillId="24" borderId="6" xfId="4" applyNumberFormat="1" applyFont="1" applyFill="1" applyBorder="1" applyAlignment="1">
      <alignment horizontal="right" vertical="center"/>
    </xf>
    <xf numFmtId="165" fontId="56" fillId="19" borderId="6" xfId="2" applyNumberFormat="1" applyFont="1" applyFill="1" applyBorder="1" applyAlignment="1">
      <alignment horizontal="right" vertical="center"/>
    </xf>
    <xf numFmtId="166" fontId="8" fillId="0" borderId="71" xfId="3" applyNumberFormat="1" applyFont="1" applyFill="1" applyBorder="1" applyAlignment="1"/>
    <xf numFmtId="0" fontId="3" fillId="19" borderId="17" xfId="2" applyFont="1" applyFill="1" applyBorder="1" applyAlignment="1">
      <alignment horizontal="center" vertical="center" wrapText="1"/>
    </xf>
    <xf numFmtId="3" fontId="16" fillId="5" borderId="72" xfId="1" applyNumberFormat="1" applyFont="1" applyFill="1" applyBorder="1" applyAlignment="1">
      <alignment horizontal="center" vertical="center"/>
    </xf>
    <xf numFmtId="3" fontId="16" fillId="7" borderId="37" xfId="1" applyNumberFormat="1" applyFont="1" applyFill="1" applyBorder="1" applyAlignment="1">
      <alignment horizontal="center" vertical="center"/>
    </xf>
    <xf numFmtId="3" fontId="16" fillId="9" borderId="38" xfId="1" applyNumberFormat="1" applyFont="1" applyFill="1" applyBorder="1" applyAlignment="1">
      <alignment horizontal="center" vertical="center"/>
    </xf>
    <xf numFmtId="0" fontId="2" fillId="2" borderId="63" xfId="2" applyFill="1" applyBorder="1" applyAlignment="1">
      <alignment horizontal="center" vertical="center"/>
    </xf>
    <xf numFmtId="1" fontId="33" fillId="0" borderId="70" xfId="0" applyNumberFormat="1" applyFont="1" applyBorder="1" applyAlignment="1">
      <alignment horizontal="center"/>
    </xf>
    <xf numFmtId="1" fontId="33" fillId="0" borderId="73" xfId="0" applyNumberFormat="1" applyFont="1" applyBorder="1" applyAlignment="1">
      <alignment horizontal="center"/>
    </xf>
    <xf numFmtId="1" fontId="33" fillId="0" borderId="74" xfId="0" applyNumberFormat="1" applyFont="1" applyBorder="1" applyAlignment="1">
      <alignment horizontal="center"/>
    </xf>
    <xf numFmtId="1" fontId="33" fillId="0" borderId="75" xfId="0" applyNumberFormat="1" applyFont="1" applyBorder="1" applyAlignment="1">
      <alignment horizontal="center"/>
    </xf>
    <xf numFmtId="1" fontId="33" fillId="0" borderId="76" xfId="0" applyNumberFormat="1" applyFont="1" applyBorder="1" applyAlignment="1">
      <alignment horizontal="center"/>
    </xf>
    <xf numFmtId="1" fontId="33" fillId="0" borderId="3" xfId="0" applyNumberFormat="1" applyFont="1" applyBorder="1" applyAlignment="1">
      <alignment horizontal="center"/>
    </xf>
    <xf numFmtId="1" fontId="33" fillId="0" borderId="4" xfId="0" applyNumberFormat="1" applyFont="1" applyBorder="1" applyAlignment="1">
      <alignment horizontal="center"/>
    </xf>
    <xf numFmtId="0" fontId="45" fillId="22" borderId="50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31" xfId="2" applyFont="1" applyBorder="1" applyAlignment="1">
      <alignment horizontal="left" vertical="center"/>
    </xf>
    <xf numFmtId="0" fontId="52" fillId="25" borderId="3" xfId="0" applyFont="1" applyFill="1" applyBorder="1" applyAlignment="1">
      <alignment horizontal="center" vertical="center" wrapText="1"/>
    </xf>
    <xf numFmtId="0" fontId="52" fillId="25" borderId="3" xfId="0" applyFont="1" applyFill="1" applyBorder="1" applyAlignment="1">
      <alignment horizontal="center" vertical="center"/>
    </xf>
    <xf numFmtId="0" fontId="45" fillId="22" borderId="68" xfId="0" applyFont="1" applyFill="1" applyBorder="1" applyAlignment="1">
      <alignment horizontal="center"/>
    </xf>
    <xf numFmtId="0" fontId="12" fillId="2" borderId="1" xfId="2" applyFont="1" applyFill="1" applyBorder="1" applyAlignment="1">
      <alignment horizontal="left" vertical="center"/>
    </xf>
    <xf numFmtId="0" fontId="5" fillId="18" borderId="17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3" fontId="4" fillId="10" borderId="12" xfId="2" applyNumberFormat="1" applyFont="1" applyFill="1" applyBorder="1" applyAlignment="1">
      <alignment horizontal="right" vertical="center"/>
    </xf>
    <xf numFmtId="3" fontId="26" fillId="0" borderId="32" xfId="1" applyNumberFormat="1" applyFont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vertical="top" wrapText="1" indent="1"/>
    </xf>
    <xf numFmtId="3" fontId="52" fillId="6" borderId="1" xfId="0" applyNumberFormat="1" applyFont="1" applyFill="1" applyBorder="1" applyAlignment="1">
      <alignment vertical="top" wrapText="1" indent="1"/>
    </xf>
    <xf numFmtId="0" fontId="37" fillId="0" borderId="1" xfId="0" applyFont="1" applyBorder="1" applyAlignment="1">
      <alignment horizontal="center" vertical="top" wrapText="1"/>
    </xf>
    <xf numFmtId="0" fontId="43" fillId="2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3" fontId="53" fillId="26" borderId="1" xfId="0" applyNumberFormat="1" applyFont="1" applyFill="1" applyBorder="1" applyAlignment="1">
      <alignment horizontal="center" vertical="top" wrapText="1"/>
    </xf>
    <xf numFmtId="0" fontId="43" fillId="4" borderId="83" xfId="0" applyFont="1" applyFill="1" applyBorder="1" applyAlignment="1">
      <alignment horizontal="center" vertical="center" wrapText="1"/>
    </xf>
    <xf numFmtId="0" fontId="43" fillId="4" borderId="86" xfId="0" applyFont="1" applyFill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/>
    </xf>
    <xf numFmtId="0" fontId="52" fillId="25" borderId="40" xfId="0" applyFont="1" applyFill="1" applyBorder="1" applyAlignment="1">
      <alignment horizontal="center" vertical="center" wrapText="1"/>
    </xf>
    <xf numFmtId="0" fontId="52" fillId="2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2" fillId="22" borderId="1" xfId="0" applyFont="1" applyFill="1" applyBorder="1"/>
    <xf numFmtId="3" fontId="4" fillId="0" borderId="12" xfId="2" applyNumberFormat="1" applyFont="1" applyBorder="1" applyAlignment="1">
      <alignment horizontal="center" vertical="center"/>
    </xf>
    <xf numFmtId="3" fontId="5" fillId="0" borderId="12" xfId="2" applyNumberFormat="1" applyFont="1" applyBorder="1" applyAlignment="1">
      <alignment horizontal="center" vertical="center"/>
    </xf>
    <xf numFmtId="3" fontId="5" fillId="0" borderId="13" xfId="2" applyNumberFormat="1" applyFont="1" applyBorder="1" applyAlignment="1">
      <alignment horizontal="center" vertical="center"/>
    </xf>
    <xf numFmtId="3" fontId="5" fillId="0" borderId="28" xfId="2" applyNumberFormat="1" applyFont="1" applyBorder="1" applyAlignment="1">
      <alignment horizontal="center" vertical="center"/>
    </xf>
    <xf numFmtId="0" fontId="60" fillId="4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4" borderId="46" xfId="0" applyFont="1" applyFill="1" applyBorder="1" applyAlignment="1">
      <alignment horizontal="center" vertical="center" wrapText="1"/>
    </xf>
    <xf numFmtId="0" fontId="62" fillId="20" borderId="48" xfId="0" applyFont="1" applyFill="1" applyBorder="1" applyAlignment="1">
      <alignment vertical="top" wrapText="1" indent="1"/>
    </xf>
    <xf numFmtId="0" fontId="4" fillId="20" borderId="48" xfId="0" applyFont="1" applyFill="1" applyBorder="1" applyAlignment="1">
      <alignment horizontal="right" vertical="top" wrapText="1" indent="1"/>
    </xf>
    <xf numFmtId="166" fontId="60" fillId="4" borderId="49" xfId="3" applyNumberFormat="1" applyFont="1" applyFill="1" applyBorder="1" applyAlignment="1">
      <alignment vertical="top" wrapText="1" indent="1"/>
    </xf>
    <xf numFmtId="3" fontId="60" fillId="4" borderId="48" xfId="0" applyNumberFormat="1" applyFont="1" applyFill="1" applyBorder="1" applyAlignment="1">
      <alignment vertical="top" wrapText="1" indent="1"/>
    </xf>
    <xf numFmtId="1" fontId="0" fillId="0" borderId="0" xfId="0" applyNumberFormat="1"/>
    <xf numFmtId="0" fontId="57" fillId="25" borderId="65" xfId="2" applyFont="1" applyFill="1" applyBorder="1" applyAlignment="1">
      <alignment horizontal="left" vertical="center"/>
    </xf>
    <xf numFmtId="1" fontId="52" fillId="25" borderId="1" xfId="0" applyNumberFormat="1" applyFont="1" applyFill="1" applyBorder="1" applyAlignment="1">
      <alignment horizontal="center" vertical="center"/>
    </xf>
    <xf numFmtId="169" fontId="52" fillId="25" borderId="1" xfId="0" applyNumberFormat="1" applyFont="1" applyFill="1" applyBorder="1" applyAlignment="1">
      <alignment horizontal="center" vertical="center"/>
    </xf>
    <xf numFmtId="0" fontId="29" fillId="4" borderId="43" xfId="0" applyFont="1" applyFill="1" applyBorder="1" applyAlignment="1">
      <alignment horizontal="center" vertical="center" wrapText="1"/>
    </xf>
    <xf numFmtId="3" fontId="50" fillId="0" borderId="0" xfId="0" applyNumberFormat="1" applyFont="1" applyAlignment="1">
      <alignment horizontal="left"/>
    </xf>
    <xf numFmtId="0" fontId="9" fillId="8" borderId="15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41" fillId="0" borderId="85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87" xfId="0" applyFont="1" applyBorder="1" applyAlignment="1">
      <alignment horizontal="center" vertical="center" wrapText="1"/>
    </xf>
    <xf numFmtId="0" fontId="43" fillId="10" borderId="79" xfId="0" applyFont="1" applyFill="1" applyBorder="1" applyAlignment="1">
      <alignment horizontal="center" vertical="center" wrapText="1"/>
    </xf>
    <xf numFmtId="0" fontId="43" fillId="10" borderId="68" xfId="0" applyFont="1" applyFill="1" applyBorder="1" applyAlignment="1">
      <alignment horizontal="center" vertical="center" wrapText="1"/>
    </xf>
    <xf numFmtId="0" fontId="43" fillId="10" borderId="69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6" fillId="21" borderId="0" xfId="0" applyFont="1" applyFill="1" applyAlignment="1">
      <alignment horizontal="center" vertical="center"/>
    </xf>
    <xf numFmtId="0" fontId="33" fillId="6" borderId="50" xfId="0" applyFont="1" applyFill="1" applyBorder="1" applyAlignment="1">
      <alignment horizontal="center"/>
    </xf>
    <xf numFmtId="0" fontId="33" fillId="6" borderId="51" xfId="0" applyFont="1" applyFill="1" applyBorder="1" applyAlignment="1">
      <alignment horizontal="center"/>
    </xf>
    <xf numFmtId="0" fontId="33" fillId="6" borderId="52" xfId="0" applyFont="1" applyFill="1" applyBorder="1" applyAlignment="1">
      <alignment horizontal="center"/>
    </xf>
    <xf numFmtId="0" fontId="33" fillId="6" borderId="77" xfId="0" applyFont="1" applyFill="1" applyBorder="1" applyAlignment="1">
      <alignment horizontal="center"/>
    </xf>
    <xf numFmtId="0" fontId="33" fillId="6" borderId="78" xfId="0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center" wrapText="1"/>
    </xf>
    <xf numFmtId="0" fontId="9" fillId="8" borderId="22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9" fillId="8" borderId="24" xfId="0" applyFont="1" applyFill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0" xfId="0" applyFont="1" applyFill="1" applyBorder="1" applyAlignment="1">
      <alignment horizontal="center"/>
    </xf>
    <xf numFmtId="0" fontId="55" fillId="8" borderId="19" xfId="0" applyFont="1" applyFill="1" applyBorder="1" applyAlignment="1">
      <alignment horizontal="center"/>
    </xf>
    <xf numFmtId="0" fontId="55" fillId="8" borderId="11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55" fillId="8" borderId="22" xfId="0" applyFont="1" applyFill="1" applyBorder="1" applyAlignment="1">
      <alignment horizontal="center"/>
    </xf>
    <xf numFmtId="0" fontId="55" fillId="8" borderId="23" xfId="0" applyFont="1" applyFill="1" applyBorder="1" applyAlignment="1">
      <alignment horizontal="center"/>
    </xf>
    <xf numFmtId="0" fontId="55" fillId="8" borderId="24" xfId="0" applyFont="1" applyFill="1" applyBorder="1" applyAlignment="1">
      <alignment horizontal="center"/>
    </xf>
    <xf numFmtId="0" fontId="48" fillId="0" borderId="0" xfId="0" applyFont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44" xfId="0" applyFont="1" applyBorder="1" applyAlignment="1">
      <alignment horizontal="center" vertical="center" wrapText="1"/>
    </xf>
    <xf numFmtId="0" fontId="43" fillId="10" borderId="1" xfId="0" applyFont="1" applyFill="1" applyBorder="1" applyAlignment="1">
      <alignment horizontal="center" vertical="center" wrapText="1"/>
    </xf>
    <xf numFmtId="0" fontId="29" fillId="8" borderId="17" xfId="2" applyFont="1" applyFill="1" applyBorder="1" applyAlignment="1">
      <alignment horizontal="center" vertical="center"/>
    </xf>
    <xf numFmtId="0" fontId="29" fillId="8" borderId="20" xfId="2" applyFont="1" applyFill="1" applyBorder="1" applyAlignment="1">
      <alignment horizontal="center" vertical="center"/>
    </xf>
    <xf numFmtId="0" fontId="29" fillId="8" borderId="21" xfId="2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1" fillId="26" borderId="1" xfId="0" applyFont="1" applyFill="1" applyBorder="1" applyAlignment="1">
      <alignment horizontal="center" vertical="center" wrapText="1"/>
    </xf>
    <xf numFmtId="0" fontId="43" fillId="26" borderId="1" xfId="0" applyFont="1" applyFill="1" applyBorder="1" applyAlignment="1">
      <alignment horizontal="center" vertical="center" wrapText="1"/>
    </xf>
    <xf numFmtId="0" fontId="43" fillId="26" borderId="5" xfId="0" applyFont="1" applyFill="1" applyBorder="1" applyAlignment="1">
      <alignment horizontal="center" vertical="center" wrapText="1"/>
    </xf>
    <xf numFmtId="0" fontId="43" fillId="26" borderId="59" xfId="0" applyFont="1" applyFill="1" applyBorder="1" applyAlignment="1">
      <alignment horizontal="center" vertical="center" wrapText="1"/>
    </xf>
    <xf numFmtId="0" fontId="43" fillId="26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8" fillId="4" borderId="0" xfId="0" applyFont="1" applyFill="1" applyAlignment="1">
      <alignment horizontal="center" vertical="center"/>
    </xf>
    <xf numFmtId="0" fontId="58" fillId="4" borderId="82" xfId="0" applyFont="1" applyFill="1" applyBorder="1" applyAlignment="1">
      <alignment horizontal="center" vertical="center"/>
    </xf>
    <xf numFmtId="0" fontId="43" fillId="4" borderId="88" xfId="0" applyFont="1" applyFill="1" applyBorder="1" applyAlignment="1">
      <alignment horizontal="center" vertical="center" wrapText="1"/>
    </xf>
    <xf numFmtId="0" fontId="43" fillId="4" borderId="89" xfId="0" applyFont="1" applyFill="1" applyBorder="1" applyAlignment="1">
      <alignment horizontal="center" vertical="center" wrapText="1"/>
    </xf>
    <xf numFmtId="0" fontId="43" fillId="4" borderId="90" xfId="0" applyFont="1" applyFill="1" applyBorder="1" applyAlignment="1">
      <alignment horizontal="center" vertical="center" wrapText="1"/>
    </xf>
    <xf numFmtId="0" fontId="58" fillId="25" borderId="77" xfId="0" applyFont="1" applyFill="1" applyBorder="1" applyAlignment="1">
      <alignment horizontal="center" vertical="center"/>
    </xf>
    <xf numFmtId="0" fontId="58" fillId="25" borderId="78" xfId="0" applyFont="1" applyFill="1" applyBorder="1" applyAlignment="1">
      <alignment horizontal="center" vertical="center"/>
    </xf>
    <xf numFmtId="0" fontId="58" fillId="25" borderId="80" xfId="0" applyFont="1" applyFill="1" applyBorder="1" applyAlignment="1">
      <alignment horizontal="center" vertical="center"/>
    </xf>
    <xf numFmtId="0" fontId="58" fillId="25" borderId="81" xfId="0" applyFont="1" applyFill="1" applyBorder="1" applyAlignment="1">
      <alignment horizontal="center" vertical="center"/>
    </xf>
    <xf numFmtId="0" fontId="52" fillId="22" borderId="0" xfId="0" applyFont="1" applyFill="1" applyAlignment="1">
      <alignment horizontal="center"/>
    </xf>
    <xf numFmtId="0" fontId="59" fillId="4" borderId="0" xfId="0" applyFont="1" applyFill="1" applyAlignment="1">
      <alignment horizontal="center" vertical="center"/>
    </xf>
  </cellXfs>
  <cellStyles count="5">
    <cellStyle name="Migliaia" xfId="3" builtinId="3"/>
    <cellStyle name="Normale" xfId="0" builtinId="0"/>
    <cellStyle name="Normale 2" xfId="1" xr:uid="{00000000-0005-0000-0000-000002000000}"/>
    <cellStyle name="Normale 2 2" xfId="2" xr:uid="{00000000-0005-0000-0000-000003000000}"/>
    <cellStyle name="Percentuale" xfId="4" builtinId="5"/>
  </cellStyles>
  <dxfs count="0"/>
  <tableStyles count="0" defaultTableStyle="TableStyleMedium2" defaultPivotStyle="PivotStyleLight16"/>
  <colors>
    <mruColors>
      <color rgb="FFFBF3F3"/>
      <color rgb="FF6F2366"/>
      <color rgb="FFAE1686"/>
      <color rgb="FF220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5971E-2"/>
          <c:y val="7.6058811232666709E-2"/>
          <c:w val="0.84427051881672688"/>
          <c:h val="0.80179590134015755"/>
        </c:manualLayout>
      </c:layout>
      <c:bar3DChart>
        <c:barDir val="col"/>
        <c:grouping val="standard"/>
        <c:varyColors val="0"/>
        <c:ser>
          <c:idx val="1"/>
          <c:order val="0"/>
          <c:tx>
            <c:v>Ricorsi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6E-47A4-AE24-D1306F757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1'!$D$13</c:f>
              <c:numCache>
                <c:formatCode>#,##0</c:formatCode>
                <c:ptCount val="1"/>
                <c:pt idx="0">
                  <c:v>10069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E-47A4-AE24-D1306F757CE7}"/>
            </c:ext>
          </c:extLst>
        </c:ser>
        <c:ser>
          <c:idx val="2"/>
          <c:order val="1"/>
          <c:tx>
            <c:v>Ricorsi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6E-47A4-AE24-D1306F757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1'!$J$13</c:f>
              <c:numCache>
                <c:formatCode>#,##0</c:formatCode>
                <c:ptCount val="1"/>
                <c:pt idx="0">
                  <c:v>13579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E-47A4-AE24-D1306F757CE7}"/>
            </c:ext>
          </c:extLst>
        </c:ser>
        <c:ser>
          <c:idx val="3"/>
          <c:order val="2"/>
          <c:tx>
            <c:v>Ricorsi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3427294772011268E-3"/>
                  <c:y val="-4.9199670936657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6E-47A4-AE24-D1306F757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1'!$K$13</c:f>
              <c:numCache>
                <c:formatCode>#,##0</c:formatCode>
                <c:ptCount val="1"/>
                <c:pt idx="0">
                  <c:v>13634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E-47A4-AE24-D1306F757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4456064"/>
        <c:axId val="114457600"/>
        <c:axId val="113626176"/>
      </c:bar3DChart>
      <c:catAx>
        <c:axId val="114456064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114457600"/>
        <c:crosses val="autoZero"/>
        <c:auto val="1"/>
        <c:lblAlgn val="ctr"/>
        <c:lblOffset val="100"/>
        <c:noMultiLvlLbl val="0"/>
      </c:catAx>
      <c:valAx>
        <c:axId val="114457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456064"/>
        <c:crosses val="autoZero"/>
        <c:crossBetween val="between"/>
      </c:valAx>
      <c:serAx>
        <c:axId val="113626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457600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022094965402068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10'!$B$6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10'!$B$7</c:f>
              <c:numCache>
                <c:formatCode>#,##0</c:formatCode>
                <c:ptCount val="1"/>
                <c:pt idx="0">
                  <c:v>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D-41E9-9E65-8B4072B9D9CC}"/>
            </c:ext>
          </c:extLst>
        </c:ser>
        <c:ser>
          <c:idx val="0"/>
          <c:order val="1"/>
          <c:tx>
            <c:strRef>
              <c:f>'Foglio 10'!$C$6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10'!$C$7</c:f>
              <c:numCache>
                <c:formatCode>#,##0</c:formatCode>
                <c:ptCount val="1"/>
                <c:pt idx="0">
                  <c:v>1649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FD-41E9-9E65-8B4072B9D9CC}"/>
            </c:ext>
          </c:extLst>
        </c:ser>
        <c:ser>
          <c:idx val="1"/>
          <c:order val="2"/>
          <c:tx>
            <c:strRef>
              <c:f>'Foglio 10'!$D$6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10'!$D$7</c:f>
              <c:numCache>
                <c:formatCode>#,##0</c:formatCode>
                <c:ptCount val="1"/>
                <c:pt idx="0">
                  <c:v>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FD-41E9-9E65-8B4072B9D9CC}"/>
            </c:ext>
          </c:extLst>
        </c:ser>
        <c:ser>
          <c:idx val="2"/>
          <c:order val="3"/>
          <c:tx>
            <c:strRef>
              <c:f>'Foglio 10'!$E$6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10'!$E$7</c:f>
              <c:numCache>
                <c:formatCode>#,##0</c:formatCode>
                <c:ptCount val="1"/>
                <c:pt idx="0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FD-41E9-9E65-8B4072B9D9CC}"/>
            </c:ext>
          </c:extLst>
        </c:ser>
        <c:ser>
          <c:idx val="3"/>
          <c:order val="4"/>
          <c:tx>
            <c:strRef>
              <c:f>'Foglio 10'!$F$6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10'!$F$7</c:f>
              <c:numCache>
                <c:formatCode>#,##0</c:formatCode>
                <c:ptCount val="1"/>
                <c:pt idx="0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FD-41E9-9E65-8B4072B9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175680"/>
        <c:axId val="84350080"/>
        <c:axId val="0"/>
      </c:bar3DChart>
      <c:catAx>
        <c:axId val="85175680"/>
        <c:scaling>
          <c:orientation val="minMax"/>
        </c:scaling>
        <c:delete val="1"/>
        <c:axPos val="b"/>
        <c:majorGridlines/>
        <c:minorGridlines/>
        <c:numFmt formatCode="#,##0" sourceLinked="1"/>
        <c:majorTickMark val="out"/>
        <c:minorTickMark val="none"/>
        <c:tickLblPos val="none"/>
        <c:crossAx val="84350080"/>
        <c:crosses val="autoZero"/>
        <c:auto val="1"/>
        <c:lblAlgn val="ctr"/>
        <c:lblOffset val="100"/>
        <c:noMultiLvlLbl val="0"/>
      </c:catAx>
      <c:valAx>
        <c:axId val="84350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517568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234019134704456"/>
          <c:y val="0.37136812994321944"/>
          <c:w val="0.10247954299830168"/>
          <c:h val="0.2572637401135762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80182635017339221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11'!$B$6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11'!$B$7</c:f>
              <c:numCache>
                <c:formatCode>#,##0</c:formatCode>
                <c:ptCount val="1"/>
                <c:pt idx="0">
                  <c:v>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B-42A6-8481-8E52E85CE271}"/>
            </c:ext>
          </c:extLst>
        </c:ser>
        <c:ser>
          <c:idx val="0"/>
          <c:order val="1"/>
          <c:tx>
            <c:strRef>
              <c:f>'Foglio 11'!$C$6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11'!$C$7</c:f>
              <c:numCache>
                <c:formatCode>#,##0</c:formatCode>
                <c:ptCount val="1"/>
                <c:pt idx="0">
                  <c:v>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EB-42A6-8481-8E52E85CE271}"/>
            </c:ext>
          </c:extLst>
        </c:ser>
        <c:ser>
          <c:idx val="1"/>
          <c:order val="2"/>
          <c:tx>
            <c:strRef>
              <c:f>'Foglio 11'!$D$6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11'!$D$7</c:f>
              <c:numCache>
                <c:formatCode>#,##0</c:formatCode>
                <c:ptCount val="1"/>
                <c:pt idx="0">
                  <c:v>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EB-42A6-8481-8E52E85CE271}"/>
            </c:ext>
          </c:extLst>
        </c:ser>
        <c:ser>
          <c:idx val="2"/>
          <c:order val="3"/>
          <c:tx>
            <c:strRef>
              <c:f>'Foglio 11'!$E$6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11'!$E$7</c:f>
              <c:numCache>
                <c:formatCode>#,##0</c:formatCode>
                <c:ptCount val="1"/>
                <c:pt idx="0">
                  <c:v>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EB-42A6-8481-8E52E85CE271}"/>
            </c:ext>
          </c:extLst>
        </c:ser>
        <c:ser>
          <c:idx val="3"/>
          <c:order val="4"/>
          <c:tx>
            <c:strRef>
              <c:f>'Foglio 11'!$F$6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11'!$F$7</c:f>
              <c:numCache>
                <c:formatCode>#,##0</c:formatCode>
                <c:ptCount val="1"/>
                <c:pt idx="0">
                  <c:v>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EB-42A6-8481-8E52E85C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215872"/>
        <c:axId val="85234048"/>
        <c:axId val="0"/>
      </c:bar3DChart>
      <c:catAx>
        <c:axId val="85215872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5234048"/>
        <c:crosses val="autoZero"/>
        <c:auto val="1"/>
        <c:lblAlgn val="ctr"/>
        <c:lblOffset val="100"/>
        <c:noMultiLvlLbl val="0"/>
      </c:catAx>
      <c:valAx>
        <c:axId val="85234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521587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530553159667769"/>
          <c:y val="0.37387758634556562"/>
          <c:w val="0.10209207644948558"/>
          <c:h val="0.2572637401135762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1743003779183475E-2"/>
          <c:y val="5.0228310502283095E-2"/>
        </c:manualLayout>
      </c:layout>
      <c:overlay val="0"/>
      <c:txPr>
        <a:bodyPr/>
        <a:lstStyle/>
        <a:p>
          <a:pPr>
            <a:defRPr sz="1050"/>
          </a:pPr>
          <a:endParaRPr lang="it-IT"/>
        </a:p>
      </c:txPr>
    </c:title>
    <c:autoTitleDeleted val="0"/>
    <c:view3D>
      <c:rotX val="3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580289643552026E-2"/>
          <c:y val="0.27119810023747032"/>
          <c:w val="0.44852325504346202"/>
          <c:h val="0.61451618547680364"/>
        </c:manualLayout>
      </c:layout>
      <c:pie3DChart>
        <c:varyColors val="1"/>
        <c:ser>
          <c:idx val="0"/>
          <c:order val="0"/>
          <c:tx>
            <c:v>Ricorsi definiti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'Foglio 14 '!$D$4:$G$4</c:f>
              <c:strCache>
                <c:ptCount val="4"/>
                <c:pt idx="0">
                  <c:v>con sent.</c:v>
                </c:pt>
                <c:pt idx="1">
                  <c:v>con sent. breve</c:v>
                </c:pt>
                <c:pt idx="2">
                  <c:v>con dec. decis.</c:v>
                </c:pt>
                <c:pt idx="3">
                  <c:v>con altri provv.ti</c:v>
                </c:pt>
              </c:strCache>
            </c:strRef>
          </c:cat>
          <c:val>
            <c:numRef>
              <c:f>'Foglio 14 '!$D$34:$G$34</c:f>
              <c:numCache>
                <c:formatCode>#,##0</c:formatCode>
                <c:ptCount val="4"/>
                <c:pt idx="0">
                  <c:v>44357</c:v>
                </c:pt>
                <c:pt idx="1">
                  <c:v>5625</c:v>
                </c:pt>
                <c:pt idx="2">
                  <c:v>8494</c:v>
                </c:pt>
                <c:pt idx="3">
                  <c:v>2440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B-4B82-A2A7-7A195236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7560214856863823"/>
          <c:y val="5.3703167772286238E-2"/>
          <c:w val="0.38951413050112926"/>
          <c:h val="0.41274640669916268"/>
        </c:manualLayout>
      </c:layout>
      <c:overlay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zero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9857053698906527"/>
          <c:y val="7.2005999250093933E-2"/>
          <c:w val="0.73999609846066561"/>
          <c:h val="0.80621102362204722"/>
        </c:manualLayout>
      </c:layout>
      <c:bar3DChart>
        <c:barDir val="col"/>
        <c:grouping val="standard"/>
        <c:varyColors val="0"/>
        <c:ser>
          <c:idx val="1"/>
          <c:order val="0"/>
          <c:tx>
            <c:v>Pervenutii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ED-4D19-9250-5C32756CB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'!$C$34</c:f>
              <c:numCache>
                <c:formatCode>#,##0</c:formatCode>
                <c:ptCount val="1"/>
                <c:pt idx="0">
                  <c:v>50324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D-4D19-9250-5C32756CBA3F}"/>
            </c:ext>
          </c:extLst>
        </c:ser>
        <c:ser>
          <c:idx val="2"/>
          <c:order val="1"/>
          <c:tx>
            <c:v>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ED-4D19-9250-5C32756CB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'!$H$34</c:f>
              <c:numCache>
                <c:formatCode>#,##0</c:formatCode>
                <c:ptCount val="1"/>
                <c:pt idx="0">
                  <c:v>60916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ED-4D19-9250-5C32756CBA3F}"/>
            </c:ext>
          </c:extLst>
        </c:ser>
        <c:ser>
          <c:idx val="3"/>
          <c:order val="2"/>
          <c:tx>
            <c:v>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4173701745222194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08252745817773"/>
                      <c:h val="0.111084093211752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1ED-4D19-9250-5C32756CB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'!$I$34</c:f>
              <c:numCache>
                <c:formatCode>#,##0</c:formatCode>
                <c:ptCount val="1"/>
                <c:pt idx="0">
                  <c:v>99292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ED-4D19-9250-5C32756CB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476096"/>
        <c:axId val="85477632"/>
        <c:axId val="114302016"/>
      </c:bar3DChart>
      <c:catAx>
        <c:axId val="85476096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5477632"/>
        <c:crosses val="autoZero"/>
        <c:auto val="1"/>
        <c:lblAlgn val="ctr"/>
        <c:lblOffset val="100"/>
        <c:noMultiLvlLbl val="0"/>
      </c:catAx>
      <c:valAx>
        <c:axId val="8547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85476096"/>
        <c:crosses val="autoZero"/>
        <c:crossBetween val="between"/>
      </c:valAx>
      <c:serAx>
        <c:axId val="114302016"/>
        <c:scaling>
          <c:orientation val="minMax"/>
        </c:scaling>
        <c:delete val="0"/>
        <c:axPos val="b"/>
        <c:majorTickMark val="out"/>
        <c:minorTickMark val="none"/>
        <c:tickLblPos val="nextTo"/>
        <c:crossAx val="85477632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80065350526836321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15'!$B$6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15'!$B$7</c:f>
              <c:numCache>
                <c:formatCode>#,##0</c:formatCode>
                <c:ptCount val="1"/>
                <c:pt idx="0">
                  <c:v>50874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E-4625-BF91-4A1AEE3C4476}"/>
            </c:ext>
          </c:extLst>
        </c:ser>
        <c:ser>
          <c:idx val="0"/>
          <c:order val="1"/>
          <c:tx>
            <c:strRef>
              <c:f>'Foglio 15'!$C$6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15'!$C$7</c:f>
              <c:numCache>
                <c:formatCode>#,##0</c:formatCode>
                <c:ptCount val="1"/>
                <c:pt idx="0">
                  <c:v>42049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5E-4625-BF91-4A1AEE3C4476}"/>
            </c:ext>
          </c:extLst>
        </c:ser>
        <c:ser>
          <c:idx val="1"/>
          <c:order val="2"/>
          <c:tx>
            <c:strRef>
              <c:f>'Foglio 15'!$D$6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15'!$D$7</c:f>
              <c:numCache>
                <c:formatCode>#,##0</c:formatCode>
                <c:ptCount val="1"/>
                <c:pt idx="0">
                  <c:v>48112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5E-4625-BF91-4A1AEE3C4476}"/>
            </c:ext>
          </c:extLst>
        </c:ser>
        <c:ser>
          <c:idx val="2"/>
          <c:order val="3"/>
          <c:tx>
            <c:strRef>
              <c:f>'Foglio 15'!$E$6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15'!$E$7</c:f>
              <c:numCache>
                <c:formatCode>#,##0</c:formatCode>
                <c:ptCount val="1"/>
                <c:pt idx="0">
                  <c:v>51576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5E-4625-BF91-4A1AEE3C4476}"/>
            </c:ext>
          </c:extLst>
        </c:ser>
        <c:ser>
          <c:idx val="3"/>
          <c:order val="4"/>
          <c:tx>
            <c:strRef>
              <c:f>'Foglio 15'!$F$6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15'!$F$7</c:f>
              <c:numCache>
                <c:formatCode>#,##0</c:formatCode>
                <c:ptCount val="1"/>
                <c:pt idx="0">
                  <c:v>50324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5E-4625-BF91-4A1AEE3C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406080"/>
        <c:axId val="85407616"/>
        <c:axId val="0"/>
      </c:bar3DChart>
      <c:catAx>
        <c:axId val="8540608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5407616"/>
        <c:crosses val="autoZero"/>
        <c:auto val="1"/>
        <c:lblAlgn val="ctr"/>
        <c:lblOffset val="100"/>
        <c:noMultiLvlLbl val="0"/>
      </c:catAx>
      <c:valAx>
        <c:axId val="854076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540608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9238087595267257"/>
          <c:y val="0.37136812994321944"/>
          <c:w val="0.10019797521453162"/>
          <c:h val="0.2572637401135762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5.8441217650184146E-2"/>
          <c:y val="0.13800559930008738"/>
          <c:w val="0.78895148711252261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16 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'!$B$7</c:f>
              <c:numCache>
                <c:formatCode>#,##0</c:formatCode>
                <c:ptCount val="1"/>
                <c:pt idx="0">
                  <c:v>66684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B-474A-A9A6-7DBA9D338330}"/>
            </c:ext>
          </c:extLst>
        </c:ser>
        <c:ser>
          <c:idx val="0"/>
          <c:order val="1"/>
          <c:tx>
            <c:strRef>
              <c:f>'Foglio 16 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'!$C$7</c:f>
              <c:numCache>
                <c:formatCode>#,##0</c:formatCode>
                <c:ptCount val="1"/>
                <c:pt idx="0">
                  <c:v>57351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7B-474A-A9A6-7DBA9D338330}"/>
            </c:ext>
          </c:extLst>
        </c:ser>
        <c:ser>
          <c:idx val="1"/>
          <c:order val="2"/>
          <c:tx>
            <c:strRef>
              <c:f>'Foglio 16 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'!$D$7</c:f>
              <c:numCache>
                <c:formatCode>#,##0</c:formatCode>
                <c:ptCount val="1"/>
                <c:pt idx="0">
                  <c:v>59949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7B-474A-A9A6-7DBA9D338330}"/>
            </c:ext>
          </c:extLst>
        </c:ser>
        <c:ser>
          <c:idx val="2"/>
          <c:order val="3"/>
          <c:tx>
            <c:strRef>
              <c:f>'Foglio 16 '!$E$6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'!$E$7</c:f>
              <c:numCache>
                <c:formatCode>#,##0</c:formatCode>
                <c:ptCount val="1"/>
                <c:pt idx="0">
                  <c:v>68917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7B-474A-A9A6-7DBA9D338330}"/>
            </c:ext>
          </c:extLst>
        </c:ser>
        <c:ser>
          <c:idx val="3"/>
          <c:order val="4"/>
          <c:tx>
            <c:strRef>
              <c:f>'Foglio 16 '!$F$6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0024327936517771E-2"/>
                  <c:y val="1.3502827564015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'!$F$7</c:f>
              <c:numCache>
                <c:formatCode>#,##0</c:formatCode>
                <c:ptCount val="1"/>
                <c:pt idx="0">
                  <c:v>60916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7B-474A-A9A6-7DBA9D338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908864"/>
        <c:axId val="85791872"/>
        <c:axId val="0"/>
      </c:bar3DChart>
      <c:catAx>
        <c:axId val="85908864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5791872"/>
        <c:crosses val="autoZero"/>
        <c:auto val="1"/>
        <c:lblAlgn val="ctr"/>
        <c:lblOffset val="100"/>
        <c:noMultiLvlLbl val="0"/>
      </c:catAx>
      <c:valAx>
        <c:axId val="85791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59088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077564055616964"/>
          <c:y val="0.35160633892974741"/>
          <c:w val="0.11056148295200446"/>
          <c:h val="0.2867771996997778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139879244260802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17'!$B$6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17'!$B$7</c:f>
              <c:numCache>
                <c:formatCode>#,##0</c:formatCode>
                <c:ptCount val="1"/>
                <c:pt idx="0">
                  <c:v>149958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6-4576-8A8E-27CF6B10396E}"/>
            </c:ext>
          </c:extLst>
        </c:ser>
        <c:ser>
          <c:idx val="0"/>
          <c:order val="1"/>
          <c:tx>
            <c:strRef>
              <c:f>'Foglio 17'!$C$6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2.9588143807114602E-2"/>
                  <c:y val="1.3200616426043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17'!$C$7</c:f>
              <c:numCache>
                <c:formatCode>#,##0</c:formatCode>
                <c:ptCount val="1"/>
                <c:pt idx="0">
                  <c:v>135451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E6-4576-8A8E-27CF6B10396E}"/>
            </c:ext>
          </c:extLst>
        </c:ser>
        <c:ser>
          <c:idx val="1"/>
          <c:order val="2"/>
          <c:tx>
            <c:strRef>
              <c:f>'Foglio 17'!$D$6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17'!$D$7</c:f>
              <c:numCache>
                <c:formatCode>#,##0</c:formatCode>
                <c:ptCount val="1"/>
                <c:pt idx="0">
                  <c:v>124196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E6-4576-8A8E-27CF6B10396E}"/>
            </c:ext>
          </c:extLst>
        </c:ser>
        <c:ser>
          <c:idx val="2"/>
          <c:order val="3"/>
          <c:tx>
            <c:strRef>
              <c:f>'Foglio 17'!$E$6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17'!$E$7</c:f>
              <c:numCache>
                <c:formatCode>#,##0</c:formatCode>
                <c:ptCount val="1"/>
                <c:pt idx="0">
                  <c:v>108292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E6-4576-8A8E-27CF6B10396E}"/>
            </c:ext>
          </c:extLst>
        </c:ser>
        <c:ser>
          <c:idx val="3"/>
          <c:order val="4"/>
          <c:tx>
            <c:strRef>
              <c:f>'Foglio 17'!$F$6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17'!$F$7</c:f>
              <c:numCache>
                <c:formatCode>#,##0</c:formatCode>
                <c:ptCount val="1"/>
                <c:pt idx="0">
                  <c:v>99292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E6-4576-8A8E-27CF6B10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953152"/>
        <c:axId val="85975424"/>
        <c:axId val="0"/>
      </c:bar3DChart>
      <c:catAx>
        <c:axId val="85953152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5975424"/>
        <c:crosses val="autoZero"/>
        <c:auto val="1"/>
        <c:lblAlgn val="ctr"/>
        <c:lblOffset val="100"/>
        <c:noMultiLvlLbl val="0"/>
      </c:catAx>
      <c:valAx>
        <c:axId val="85975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595315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42458327768658"/>
          <c:y val="0.35593535762451067"/>
          <c:w val="0.10133070418400211"/>
          <c:h val="0.2881290867724193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05651895776209E-2"/>
          <c:y val="4.6393814370984977E-2"/>
          <c:w val="0.74430796730795157"/>
          <c:h val="0.88421923244274492"/>
        </c:manualLayout>
      </c:layout>
      <c:lineChart>
        <c:grouping val="standard"/>
        <c:varyColors val="0"/>
        <c:ser>
          <c:idx val="0"/>
          <c:order val="0"/>
          <c:tx>
            <c:strRef>
              <c:f>'Foglio 19'!$C$6</c:f>
              <c:strCache>
                <c:ptCount val="1"/>
                <c:pt idx="0">
                  <c:v>Ricorsi pervenuti</c:v>
                </c:pt>
              </c:strCache>
            </c:strRef>
          </c:tx>
          <c:marker>
            <c:symbol val="diamond"/>
            <c:size val="5"/>
          </c:marker>
          <c:dLbls>
            <c:dLbl>
              <c:idx val="0"/>
              <c:layout>
                <c:manualLayout>
                  <c:x val="-1.6103053455924483E-3"/>
                  <c:y val="1.6604397995130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65-4792-8CA9-1204C8BC69AF}"/>
                </c:ext>
              </c:extLst>
            </c:dLbl>
            <c:dLbl>
              <c:idx val="1"/>
              <c:layout>
                <c:manualLayout>
                  <c:x val="0"/>
                  <c:y val="1.3283518396104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65-4792-8CA9-1204C8BC69AF}"/>
                </c:ext>
              </c:extLst>
            </c:dLbl>
            <c:dLbl>
              <c:idx val="2"/>
              <c:layout>
                <c:manualLayout>
                  <c:x val="-1.6103053455923941E-3"/>
                  <c:y val="1.9925277594156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65-4792-8CA9-1204C8BC69AF}"/>
                </c:ext>
              </c:extLst>
            </c:dLbl>
            <c:dLbl>
              <c:idx val="3"/>
              <c:layout>
                <c:manualLayout>
                  <c:x val="-3.3816412257441419E-2"/>
                  <c:y val="4.3171434787338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65-4792-8CA9-1204C8BC69AF}"/>
                </c:ext>
              </c:extLst>
            </c:dLbl>
            <c:dLbl>
              <c:idx val="4"/>
              <c:layout>
                <c:manualLayout>
                  <c:x val="0"/>
                  <c:y val="2.365863648012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8-43B2-8914-2F5398AED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'Foglio 19'!$D$6:$H$6</c:f>
              <c:numCache>
                <c:formatCode>#,##0</c:formatCode>
                <c:ptCount val="5"/>
                <c:pt idx="0">
                  <c:v>61632</c:v>
                </c:pt>
                <c:pt idx="1">
                  <c:v>52212</c:v>
                </c:pt>
                <c:pt idx="2">
                  <c:v>58909</c:v>
                </c:pt>
                <c:pt idx="3">
                  <c:v>61522</c:v>
                </c:pt>
                <c:pt idx="4">
                  <c:v>60393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65-4792-8CA9-1204C8BC69AF}"/>
            </c:ext>
          </c:extLst>
        </c:ser>
        <c:ser>
          <c:idx val="1"/>
          <c:order val="1"/>
          <c:tx>
            <c:strRef>
              <c:f>'Foglio 19'!$C$7</c:f>
              <c:strCache>
                <c:ptCount val="1"/>
                <c:pt idx="0">
                  <c:v>Ricorsi definiti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0"/>
                  <c:y val="-2.9887916391234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65-4792-8CA9-1204C8BC69AF}"/>
                </c:ext>
              </c:extLst>
            </c:dLbl>
            <c:dLbl>
              <c:idx val="1"/>
              <c:layout>
                <c:manualLayout>
                  <c:x val="0"/>
                  <c:y val="-1.9925277594156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65-4792-8CA9-1204C8BC69AF}"/>
                </c:ext>
              </c:extLst>
            </c:dLbl>
            <c:dLbl>
              <c:idx val="2"/>
              <c:layout>
                <c:manualLayout>
                  <c:x val="5.9043847258833355E-17"/>
                  <c:y val="-2.6567036792208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65-4792-8CA9-1204C8BC69AF}"/>
                </c:ext>
              </c:extLst>
            </c:dLbl>
            <c:dLbl>
              <c:idx val="3"/>
              <c:layout>
                <c:manualLayout>
                  <c:x val="-1.6103053455924483E-3"/>
                  <c:y val="-3.320879599026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65-4792-8CA9-1204C8BC6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'Foglio 19'!$D$7:$H$7</c:f>
              <c:numCache>
                <c:formatCode>#,##0</c:formatCode>
                <c:ptCount val="5"/>
                <c:pt idx="0">
                  <c:v>78835</c:v>
                </c:pt>
                <c:pt idx="1">
                  <c:v>69162</c:v>
                </c:pt>
                <c:pt idx="2">
                  <c:v>71738</c:v>
                </c:pt>
                <c:pt idx="3">
                  <c:v>83635</c:v>
                </c:pt>
                <c:pt idx="4">
                  <c:v>74495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365-4792-8CA9-1204C8BC69AF}"/>
            </c:ext>
          </c:extLst>
        </c:ser>
        <c:ser>
          <c:idx val="2"/>
          <c:order val="2"/>
          <c:tx>
            <c:strRef>
              <c:f>'Foglio 19'!$C$8</c:f>
              <c:strCache>
                <c:ptCount val="1"/>
                <c:pt idx="0">
                  <c:v>Ricorsi pendenti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9.661832073554754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65-4792-8CA9-1204C8BC69AF}"/>
                </c:ext>
              </c:extLst>
            </c:dLbl>
            <c:dLbl>
              <c:idx val="1"/>
              <c:layout>
                <c:manualLayout>
                  <c:x val="-4.8309160367773453E-3"/>
                  <c:y val="-1.9925277594156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65-4792-8CA9-1204C8BC69AF}"/>
                </c:ext>
              </c:extLst>
            </c:dLbl>
            <c:dLbl>
              <c:idx val="2"/>
              <c:layout>
                <c:manualLayout>
                  <c:x val="-9.6618320735546766E-3"/>
                  <c:y val="-2.324615719318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65-4792-8CA9-1204C8BC69AF}"/>
                </c:ext>
              </c:extLst>
            </c:dLbl>
            <c:dLbl>
              <c:idx val="3"/>
              <c:layout>
                <c:manualLayout>
                  <c:x val="0"/>
                  <c:y val="-1.3283518396104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65-4792-8CA9-1204C8BC69AF}"/>
                </c:ext>
              </c:extLst>
            </c:dLbl>
            <c:dLbl>
              <c:idx val="4"/>
              <c:layout>
                <c:manualLayout>
                  <c:x val="0"/>
                  <c:y val="-2.0278831268680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8-43B2-8914-2F5398AED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'Foglio 19'!$D$8:$H$8</c:f>
              <c:numCache>
                <c:formatCode>#,##0</c:formatCode>
                <c:ptCount val="5"/>
                <c:pt idx="0">
                  <c:v>173968</c:v>
                </c:pt>
                <c:pt idx="1">
                  <c:v>158147</c:v>
                </c:pt>
                <c:pt idx="2">
                  <c:v>145962</c:v>
                </c:pt>
                <c:pt idx="3">
                  <c:v>125349</c:v>
                </c:pt>
                <c:pt idx="4">
                  <c:v>112926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365-4792-8CA9-1204C8BC6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37088"/>
        <c:axId val="86159360"/>
      </c:lineChart>
      <c:catAx>
        <c:axId val="861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159360"/>
        <c:crosses val="autoZero"/>
        <c:auto val="1"/>
        <c:lblAlgn val="ctr"/>
        <c:lblOffset val="100"/>
        <c:noMultiLvlLbl val="0"/>
      </c:catAx>
      <c:valAx>
        <c:axId val="86159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6137088"/>
        <c:crosses val="autoZero"/>
        <c:crossBetween val="between"/>
      </c:valAx>
      <c:spPr>
        <a:gradFill>
          <a:gsLst>
            <a:gs pos="0">
              <a:srgbClr val="8488C4">
                <a:alpha val="75000"/>
              </a:srgbClr>
            </a:gs>
            <a:gs pos="53000">
              <a:srgbClr val="D4DEFF"/>
            </a:gs>
            <a:gs pos="100000">
              <a:srgbClr val="D4DEFF"/>
            </a:gs>
            <a:gs pos="100000">
              <a:srgbClr val="96AB94"/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legend>
      <c:legendPos val="r"/>
      <c:layout>
        <c:manualLayout>
          <c:xMode val="edge"/>
          <c:yMode val="edge"/>
          <c:x val="0.83766022336375145"/>
          <c:y val="0.4031703502485392"/>
          <c:w val="0.15182733569460741"/>
          <c:h val="0.26862554067531125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rgbClr val="8488C4">
            <a:alpha val="75000"/>
          </a:srgbClr>
        </a:gs>
        <a:gs pos="53000">
          <a:srgbClr val="D4DEFF"/>
        </a:gs>
        <a:gs pos="98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T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Scomposizione percentuale dei depositi per</a:t>
            </a:r>
            <a:r>
              <a:rPr lang="en-US" sz="1100" baseline="0"/>
              <a:t> </a:t>
            </a:r>
            <a:r>
              <a:rPr lang="en-US" sz="1100"/>
              <a:t>materia - Anno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Foglio21!$B$12:$B$33</c:f>
              <c:strCache>
                <c:ptCount val="22"/>
                <c:pt idx="0">
                  <c:v>Altro </c:v>
                </c:pt>
                <c:pt idx="1">
                  <c:v>Edilizia</c:v>
                </c:pt>
                <c:pt idx="2">
                  <c:v>Esecuzione Giudicato</c:v>
                </c:pt>
                <c:pt idx="3">
                  <c:v>Sanità</c:v>
                </c:pt>
                <c:pt idx="4">
                  <c:v>Appalti</c:v>
                </c:pt>
                <c:pt idx="5">
                  <c:v>Stranieri</c:v>
                </c:pt>
                <c:pt idx="6">
                  <c:v>Militari</c:v>
                </c:pt>
                <c:pt idx="7">
                  <c:v>Concorsi</c:v>
                </c:pt>
                <c:pt idx="8">
                  <c:v>Accesso ai documenti</c:v>
                </c:pt>
                <c:pt idx="9">
                  <c:v>Università </c:v>
                </c:pt>
                <c:pt idx="10">
                  <c:v>Comuni e Province</c:v>
                </c:pt>
                <c:pt idx="11">
                  <c:v>Istruzione</c:v>
                </c:pt>
                <c:pt idx="12">
                  <c:v>Demanio e patrimonio</c:v>
                </c:pt>
                <c:pt idx="13">
                  <c:v>Urbanistica</c:v>
                </c:pt>
                <c:pt idx="14">
                  <c:v>Pubblico impiego</c:v>
                </c:pt>
                <c:pt idx="15">
                  <c:v>Sicurezza pubblica</c:v>
                </c:pt>
                <c:pt idx="16">
                  <c:v>Insegnanti</c:v>
                </c:pt>
                <c:pt idx="17">
                  <c:v>Autoriz. e concessioni</c:v>
                </c:pt>
                <c:pt idx="18">
                  <c:v>Autorità indipendenti</c:v>
                </c:pt>
                <c:pt idx="19">
                  <c:v>Servizi pubblici </c:v>
                </c:pt>
                <c:pt idx="20">
                  <c:v>Interdittiva antimafia</c:v>
                </c:pt>
                <c:pt idx="21">
                  <c:v>Professioni e mestieri</c:v>
                </c:pt>
              </c:strCache>
            </c:strRef>
          </c:cat>
          <c:val>
            <c:numRef>
              <c:f>Foglio21!$C$12:$C$33</c:f>
              <c:numCache>
                <c:formatCode>General</c:formatCode>
                <c:ptCount val="22"/>
                <c:pt idx="0">
                  <c:v>30.2</c:v>
                </c:pt>
                <c:pt idx="1">
                  <c:v>12.3</c:v>
                </c:pt>
                <c:pt idx="2">
                  <c:v>8.6999999999999993</c:v>
                </c:pt>
                <c:pt idx="3">
                  <c:v>6.1</c:v>
                </c:pt>
                <c:pt idx="4">
                  <c:v>6</c:v>
                </c:pt>
                <c:pt idx="5">
                  <c:v>4.9000000000000004</c:v>
                </c:pt>
                <c:pt idx="6">
                  <c:v>4.2</c:v>
                </c:pt>
                <c:pt idx="7">
                  <c:v>4</c:v>
                </c:pt>
                <c:pt idx="8">
                  <c:v>3</c:v>
                </c:pt>
                <c:pt idx="9">
                  <c:v>2.2999999999999998</c:v>
                </c:pt>
                <c:pt idx="10">
                  <c:v>2.2000000000000002</c:v>
                </c:pt>
                <c:pt idx="11">
                  <c:v>2.1</c:v>
                </c:pt>
                <c:pt idx="12">
                  <c:v>2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1.1000000000000001</c:v>
                </c:pt>
                <c:pt idx="20" formatCode="0.0">
                  <c:v>1</c:v>
                </c:pt>
                <c:pt idx="2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4-40A1-A3E1-1862D4E3D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1012424"/>
        <c:axId val="441013736"/>
      </c:barChart>
      <c:catAx>
        <c:axId val="441012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1013736"/>
        <c:crosses val="autoZero"/>
        <c:auto val="1"/>
        <c:lblAlgn val="ctr"/>
        <c:lblOffset val="100"/>
        <c:noMultiLvlLbl val="0"/>
      </c:catAx>
      <c:valAx>
        <c:axId val="441013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10124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'Foglio 1'!$E$4</c:f>
              <c:strCache>
                <c:ptCount val="1"/>
                <c:pt idx="0">
                  <c:v>Ricorsi definiti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'Foglio 1'!$E$5:$I$5</c:f>
              <c:strCache>
                <c:ptCount val="5"/>
                <c:pt idx="0">
                  <c:v>con sentenza</c:v>
                </c:pt>
                <c:pt idx="1">
                  <c:v>con sent. Breve</c:v>
                </c:pt>
                <c:pt idx="2">
                  <c:v>con decreto decisorio</c:v>
                </c:pt>
                <c:pt idx="3">
                  <c:v>con ord. cautelare</c:v>
                </c:pt>
                <c:pt idx="4">
                  <c:v>con altri provv.ti</c:v>
                </c:pt>
              </c:strCache>
            </c:strRef>
          </c:cat>
          <c:val>
            <c:numRef>
              <c:f>'Foglio 1'!$E$13:$I$13</c:f>
              <c:numCache>
                <c:formatCode>#,##0</c:formatCode>
                <c:ptCount val="5"/>
                <c:pt idx="0">
                  <c:v>9719</c:v>
                </c:pt>
                <c:pt idx="1">
                  <c:v>339</c:v>
                </c:pt>
                <c:pt idx="2">
                  <c:v>921</c:v>
                </c:pt>
                <c:pt idx="3">
                  <c:v>2317</c:v>
                </c:pt>
                <c:pt idx="4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9-45BC-B89C-491B2407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zero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7166237397895354"/>
          <c:h val="0.806211023622047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'Foglio 2'!$B$6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2'!$B$7</c:f>
              <c:numCache>
                <c:formatCode>#,##0</c:formatCode>
                <c:ptCount val="1"/>
                <c:pt idx="0">
                  <c:v>10758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A-4AEA-A5FE-AB4D4887F472}"/>
            </c:ext>
          </c:extLst>
        </c:ser>
        <c:ser>
          <c:idx val="1"/>
          <c:order val="1"/>
          <c:tx>
            <c:strRef>
              <c:f>'Foglio 2'!$C$6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2'!$C$7</c:f>
              <c:numCache>
                <c:formatCode>#,##0</c:formatCode>
                <c:ptCount val="1"/>
                <c:pt idx="0">
                  <c:v>10163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CA-4AEA-A5FE-AB4D4887F472}"/>
            </c:ext>
          </c:extLst>
        </c:ser>
        <c:ser>
          <c:idx val="2"/>
          <c:order val="2"/>
          <c:tx>
            <c:strRef>
              <c:f>'Foglio 2'!$D$6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2'!$D$7</c:f>
              <c:numCache>
                <c:formatCode>#,##0</c:formatCode>
                <c:ptCount val="1"/>
                <c:pt idx="0">
                  <c:v>10797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CA-4AEA-A5FE-AB4D4887F472}"/>
            </c:ext>
          </c:extLst>
        </c:ser>
        <c:ser>
          <c:idx val="3"/>
          <c:order val="3"/>
          <c:tx>
            <c:strRef>
              <c:f>'Foglio 2'!$E$6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2'!$E$7</c:f>
              <c:numCache>
                <c:formatCode>#,##0</c:formatCode>
                <c:ptCount val="1"/>
                <c:pt idx="0">
                  <c:v>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CA-4AEA-A5FE-AB4D4887F472}"/>
            </c:ext>
          </c:extLst>
        </c:ser>
        <c:ser>
          <c:idx val="4"/>
          <c:order val="4"/>
          <c:tx>
            <c:strRef>
              <c:f>'Foglio 2'!$F$6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867113344500321E-2"/>
                  <c:y val="7.5283692070335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2'!$F$7</c:f>
              <c:numCache>
                <c:formatCode>#,##0</c:formatCode>
                <c:ptCount val="1"/>
                <c:pt idx="0">
                  <c:v>10069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CA-4AEA-A5FE-AB4D4887F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963904"/>
        <c:axId val="83965440"/>
        <c:axId val="0"/>
      </c:bar3DChart>
      <c:catAx>
        <c:axId val="83963904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3965440"/>
        <c:crosses val="autoZero"/>
        <c:auto val="1"/>
        <c:lblAlgn val="ctr"/>
        <c:lblOffset val="100"/>
        <c:noMultiLvlLbl val="0"/>
      </c:catAx>
      <c:valAx>
        <c:axId val="83965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3963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610562464739993"/>
          <c:y val="0.37136812994321944"/>
          <c:w val="0.11959359285696766"/>
          <c:h val="0.2572637401135762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8728862595879223"/>
          <c:h val="0.806211023622047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'Foglio 3'!$B$6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3'!$B$7</c:f>
              <c:numCache>
                <c:formatCode>#,##0</c:formatCode>
                <c:ptCount val="1"/>
                <c:pt idx="0">
                  <c:v>12151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B-456E-8DCF-E707C7A0922E}"/>
            </c:ext>
          </c:extLst>
        </c:ser>
        <c:ser>
          <c:idx val="1"/>
          <c:order val="1"/>
          <c:tx>
            <c:strRef>
              <c:f>'Foglio 3'!$C$6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3'!$C$7</c:f>
              <c:numCache>
                <c:formatCode>#,##0</c:formatCode>
                <c:ptCount val="1"/>
                <c:pt idx="0">
                  <c:v>11811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B-456E-8DCF-E707C7A0922E}"/>
            </c:ext>
          </c:extLst>
        </c:ser>
        <c:ser>
          <c:idx val="2"/>
          <c:order val="2"/>
          <c:tx>
            <c:strRef>
              <c:f>'Foglio 3'!$D$6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3'!$D$7</c:f>
              <c:numCache>
                <c:formatCode>#,##0</c:formatCode>
                <c:ptCount val="1"/>
                <c:pt idx="0">
                  <c:v>11789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1B-456E-8DCF-E707C7A0922E}"/>
            </c:ext>
          </c:extLst>
        </c:ser>
        <c:ser>
          <c:idx val="3"/>
          <c:order val="3"/>
          <c:tx>
            <c:strRef>
              <c:f>'Foglio 3'!$E$6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3'!$E$7</c:f>
              <c:numCache>
                <c:formatCode>#,##0</c:formatCode>
                <c:ptCount val="1"/>
                <c:pt idx="0">
                  <c:v>14718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1B-456E-8DCF-E707C7A0922E}"/>
            </c:ext>
          </c:extLst>
        </c:ser>
        <c:ser>
          <c:idx val="4"/>
          <c:order val="4"/>
          <c:tx>
            <c:strRef>
              <c:f>'Foglio 3'!$F$6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653864050126286E-2"/>
                  <c:y val="1.2547282011722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3'!$F$7</c:f>
              <c:numCache>
                <c:formatCode>#,##0</c:formatCode>
                <c:ptCount val="1"/>
                <c:pt idx="0">
                  <c:v>13579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1B-456E-8DCF-E707C7A09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183680"/>
        <c:axId val="84205952"/>
        <c:axId val="0"/>
      </c:bar3DChart>
      <c:catAx>
        <c:axId val="8418368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4205952"/>
        <c:crosses val="autoZero"/>
        <c:auto val="1"/>
        <c:lblAlgn val="ctr"/>
        <c:lblOffset val="100"/>
        <c:noMultiLvlLbl val="0"/>
      </c:catAx>
      <c:valAx>
        <c:axId val="84205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183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1505607253669"/>
          <c:y val="0.37136812994321944"/>
          <c:w val="0.11368494392746362"/>
          <c:h val="0.2572637401135762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1022945995386962"/>
          <c:y val="0.13800559930008738"/>
          <c:w val="0.76991708422811933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4'!$B$6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4'!$B$7</c:f>
              <c:numCache>
                <c:formatCode>#,##0</c:formatCode>
                <c:ptCount val="1"/>
                <c:pt idx="0">
                  <c:v>24010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2-4EAC-B4FF-9F22E06EEE38}"/>
            </c:ext>
          </c:extLst>
        </c:ser>
        <c:ser>
          <c:idx val="0"/>
          <c:order val="1"/>
          <c:tx>
            <c:strRef>
              <c:f>'Foglio 4'!$C$6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4'!$C$7</c:f>
              <c:numCache>
                <c:formatCode>#,##0</c:formatCode>
                <c:ptCount val="1"/>
                <c:pt idx="0">
                  <c:v>22696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92-4EAC-B4FF-9F22E06EEE38}"/>
            </c:ext>
          </c:extLst>
        </c:ser>
        <c:ser>
          <c:idx val="1"/>
          <c:order val="2"/>
          <c:tx>
            <c:strRef>
              <c:f>'Foglio 4'!$D$6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4'!$D$7</c:f>
              <c:numCache>
                <c:formatCode>#,##0</c:formatCode>
                <c:ptCount val="1"/>
                <c:pt idx="0">
                  <c:v>21766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92-4EAC-B4FF-9F22E06EEE38}"/>
            </c:ext>
          </c:extLst>
        </c:ser>
        <c:ser>
          <c:idx val="2"/>
          <c:order val="3"/>
          <c:tx>
            <c:strRef>
              <c:f>'Foglio 4'!$E$6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4'!$E$7</c:f>
              <c:numCache>
                <c:formatCode>#,##0</c:formatCode>
                <c:ptCount val="1"/>
                <c:pt idx="0">
                  <c:v>17057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92-4EAC-B4FF-9F22E06EEE38}"/>
            </c:ext>
          </c:extLst>
        </c:ser>
        <c:ser>
          <c:idx val="3"/>
          <c:order val="4"/>
          <c:tx>
            <c:strRef>
              <c:f>'Foglio 4'!$F$6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8002863278453846E-2"/>
                  <c:y val="-1.1387548206301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4'!$F$7</c:f>
              <c:numCache>
                <c:formatCode>#,##0</c:formatCode>
                <c:ptCount val="1"/>
                <c:pt idx="0">
                  <c:v>13634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92-4EAC-B4FF-9F22E06EE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272640"/>
        <c:axId val="84274176"/>
        <c:axId val="0"/>
      </c:bar3DChart>
      <c:catAx>
        <c:axId val="8427264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4274176"/>
        <c:crosses val="autoZero"/>
        <c:auto val="1"/>
        <c:lblAlgn val="ctr"/>
        <c:lblOffset val="100"/>
        <c:noMultiLvlLbl val="0"/>
      </c:catAx>
      <c:valAx>
        <c:axId val="84274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2726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87902648533745"/>
          <c:y val="0.36885867354087992"/>
          <c:w val="0.11067227392030562"/>
          <c:h val="0.2572637401135762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Tempo medio giudizio cautelare</a:t>
            </a:r>
          </a:p>
          <a:p>
            <a:pPr>
              <a:defRPr sz="1750"/>
            </a:pPr>
            <a:r>
              <a:rPr lang="en-US" sz="1600"/>
              <a:t>Anni 2019 -2023</a:t>
            </a:r>
          </a:p>
          <a:p>
            <a:pPr>
              <a:defRPr sz="1750"/>
            </a:pPr>
            <a:endParaRPr lang="en-US" sz="1600"/>
          </a:p>
          <a:p>
            <a:pPr>
              <a:defRPr sz="1750"/>
            </a:pPr>
            <a:endParaRPr lang="en-US" sz="1750"/>
          </a:p>
        </c:rich>
      </c:tx>
      <c:layout>
        <c:manualLayout>
          <c:xMode val="edge"/>
          <c:yMode val="edge"/>
          <c:x val="0.26286123388819549"/>
          <c:y val="3.5460992907801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3839300064345874E-2"/>
          <c:y val="0.22305555555555537"/>
          <c:w val="0.93604181272183484"/>
          <c:h val="0.5358639545056868"/>
        </c:manualLayout>
      </c:layout>
      <c:lineChart>
        <c:grouping val="standard"/>
        <c:varyColors val="0"/>
        <c:ser>
          <c:idx val="1"/>
          <c:order val="1"/>
          <c:tx>
            <c:strRef>
              <c:f>'Foglio 7'!$C$7</c:f>
              <c:strCache>
                <c:ptCount val="1"/>
                <c:pt idx="0">
                  <c:v>CDS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'Foglio 7'!$D$7:$H$7</c:f>
              <c:numCache>
                <c:formatCode>0</c:formatCode>
                <c:ptCount val="5"/>
                <c:pt idx="0">
                  <c:v>41</c:v>
                </c:pt>
                <c:pt idx="1">
                  <c:v>57</c:v>
                </c:pt>
                <c:pt idx="2">
                  <c:v>45</c:v>
                </c:pt>
                <c:pt idx="3">
                  <c:v>38</c:v>
                </c:pt>
                <c:pt idx="4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9-4CEB-86FA-20AA86DC77BF}"/>
            </c:ext>
          </c:extLst>
        </c:ser>
        <c:ser>
          <c:idx val="2"/>
          <c:order val="2"/>
          <c:tx>
            <c:strRef>
              <c:f>'Foglio 7'!$C$8</c:f>
              <c:strCache>
                <c:ptCount val="1"/>
                <c:pt idx="0">
                  <c:v>CGARS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'Foglio 7'!$D$8:$H$8</c:f>
              <c:numCache>
                <c:formatCode>0</c:formatCode>
                <c:ptCount val="5"/>
                <c:pt idx="0">
                  <c:v>37</c:v>
                </c:pt>
                <c:pt idx="1">
                  <c:v>41</c:v>
                </c:pt>
                <c:pt idx="2">
                  <c:v>33</c:v>
                </c:pt>
                <c:pt idx="3">
                  <c:v>33</c:v>
                </c:pt>
                <c:pt idx="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9-4CEB-86FA-20AA86DC77BF}"/>
            </c:ext>
          </c:extLst>
        </c:ser>
        <c:ser>
          <c:idx val="3"/>
          <c:order val="3"/>
          <c:tx>
            <c:strRef>
              <c:f>'Foglio 7'!$C$9</c:f>
              <c:strCache>
                <c:ptCount val="1"/>
                <c:pt idx="0">
                  <c:v>TT.AA.RR.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4.9099194684168394E-2"/>
                  <c:y val="7.09219858156029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2-4920-8CC5-A74852764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'Foglio 7'!$D$9:$H$9</c:f>
              <c:numCache>
                <c:formatCode>0</c:formatCode>
                <c:ptCount val="5"/>
                <c:pt idx="0">
                  <c:v>48.307152875175312</c:v>
                </c:pt>
                <c:pt idx="1">
                  <c:v>40</c:v>
                </c:pt>
                <c:pt idx="2">
                  <c:v>36</c:v>
                </c:pt>
                <c:pt idx="3">
                  <c:v>36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A9-4CEB-86FA-20AA86DC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554112"/>
        <c:axId val="845556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'Foglio 7'!$C$6</c15:sqref>
                        </c15:formulaRef>
                      </c:ext>
                    </c:extLst>
                    <c:strCache>
                      <c:ptCount val="1"/>
                      <c:pt idx="0">
                        <c:v>Sede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'Foglio 7'!$D$6:$H$6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'Foglio 7'!$D$6:$H$6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9DA9-4CEB-86FA-20AA86DC77BF}"/>
                  </c:ext>
                </c:extLst>
              </c15:ser>
            </c15:filteredLineSeries>
          </c:ext>
        </c:extLst>
      </c:lineChart>
      <c:catAx>
        <c:axId val="8455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4555648"/>
        <c:crosses val="autoZero"/>
        <c:auto val="1"/>
        <c:lblAlgn val="ctr"/>
        <c:lblOffset val="100"/>
        <c:noMultiLvlLbl val="0"/>
      </c:catAx>
      <c:valAx>
        <c:axId val="84555648"/>
        <c:scaling>
          <c:orientation val="minMax"/>
          <c:max val="57"/>
          <c:min val="31"/>
        </c:scaling>
        <c:delete val="1"/>
        <c:axPos val="l"/>
        <c:numFmt formatCode="0" sourceLinked="1"/>
        <c:majorTickMark val="out"/>
        <c:minorTickMark val="none"/>
        <c:tickLblPos val="none"/>
        <c:crossAx val="8455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  Tempo medio giudizio cautelare in materia di appalti -  Anni 2019-2023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0400114504738858"/>
          <c:y val="1.1130839579259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2.6474122540128656E-2"/>
          <c:y val="0.21825919560828391"/>
          <c:w val="0.94705175491974281"/>
          <c:h val="0.54050173796974688"/>
        </c:manualLayout>
      </c:layout>
      <c:lineChart>
        <c:grouping val="standard"/>
        <c:varyColors val="0"/>
        <c:ser>
          <c:idx val="1"/>
          <c:order val="1"/>
          <c:tx>
            <c:strRef>
              <c:f>'Foglio 7'!$L$7</c:f>
              <c:strCache>
                <c:ptCount val="1"/>
                <c:pt idx="0">
                  <c:v>CDS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'Foglio 7'!$M$7:$Q$7</c:f>
              <c:numCache>
                <c:formatCode>0</c:formatCode>
                <c:ptCount val="5"/>
                <c:pt idx="0">
                  <c:v>37</c:v>
                </c:pt>
                <c:pt idx="1">
                  <c:v>43</c:v>
                </c:pt>
                <c:pt idx="2">
                  <c:v>47</c:v>
                </c:pt>
                <c:pt idx="3">
                  <c:v>34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D-4D46-B47D-A492DFA5999C}"/>
            </c:ext>
          </c:extLst>
        </c:ser>
        <c:ser>
          <c:idx val="2"/>
          <c:order val="2"/>
          <c:tx>
            <c:strRef>
              <c:f>'Foglio 7'!$L$8</c:f>
              <c:strCache>
                <c:ptCount val="1"/>
                <c:pt idx="0">
                  <c:v>CGARS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'Foglio 7'!$M$8:$Q$8</c:f>
              <c:numCache>
                <c:formatCode>0</c:formatCode>
                <c:ptCount val="5"/>
                <c:pt idx="0">
                  <c:v>24</c:v>
                </c:pt>
                <c:pt idx="1">
                  <c:v>28</c:v>
                </c:pt>
                <c:pt idx="2">
                  <c:v>17</c:v>
                </c:pt>
                <c:pt idx="3">
                  <c:v>27</c:v>
                </c:pt>
                <c:pt idx="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D-4D46-B47D-A492DFA5999C}"/>
            </c:ext>
          </c:extLst>
        </c:ser>
        <c:ser>
          <c:idx val="3"/>
          <c:order val="3"/>
          <c:tx>
            <c:strRef>
              <c:f>'Foglio 7'!$L$9</c:f>
              <c:strCache>
                <c:ptCount val="1"/>
                <c:pt idx="0">
                  <c:v>TT.AA.RR.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'Foglio 7'!$M$9:$Q$9</c:f>
              <c:numCache>
                <c:formatCode>0</c:formatCode>
                <c:ptCount val="5"/>
                <c:pt idx="0">
                  <c:v>30</c:v>
                </c:pt>
                <c:pt idx="1">
                  <c:v>30</c:v>
                </c:pt>
                <c:pt idx="2">
                  <c:v>24</c:v>
                </c:pt>
                <c:pt idx="3">
                  <c:v>26</c:v>
                </c:pt>
                <c:pt idx="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D-4D46-B47D-A492DFA599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604416"/>
        <c:axId val="846059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'Foglio 7'!$L$6</c15:sqref>
                        </c15:formulaRef>
                      </c:ext>
                    </c:extLst>
                    <c:strCache>
                      <c:ptCount val="1"/>
                      <c:pt idx="0">
                        <c:v>SEDE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'Foglio 7'!$M$6:$Q$6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'Foglio 7'!$M$6:$Q$6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E3D-4D46-B47D-A492DFA5999C}"/>
                  </c:ext>
                </c:extLst>
              </c15:ser>
            </c15:filteredLineSeries>
          </c:ext>
        </c:extLst>
      </c:lineChart>
      <c:catAx>
        <c:axId val="8460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4605952"/>
        <c:crosses val="autoZero"/>
        <c:auto val="1"/>
        <c:lblAlgn val="ctr"/>
        <c:lblOffset val="100"/>
        <c:noMultiLvlLbl val="0"/>
      </c:catAx>
      <c:valAx>
        <c:axId val="84605952"/>
        <c:scaling>
          <c:orientation val="minMax"/>
          <c:max val="47"/>
          <c:min val="15"/>
        </c:scaling>
        <c:delete val="1"/>
        <c:axPos val="l"/>
        <c:numFmt formatCode="0" sourceLinked="1"/>
        <c:majorTickMark val="out"/>
        <c:minorTickMark val="none"/>
        <c:tickLblPos val="none"/>
        <c:crossAx val="8460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5971E-2"/>
          <c:y val="7.6058811232666709E-2"/>
          <c:w val="0.8302354310974287"/>
          <c:h val="0.80621102362204722"/>
        </c:manualLayout>
      </c:layout>
      <c:bar3DChart>
        <c:barDir val="col"/>
        <c:grouping val="standard"/>
        <c:varyColors val="0"/>
        <c:ser>
          <c:idx val="1"/>
          <c:order val="0"/>
          <c:tx>
            <c:v>Affari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9C-44BF-9E21-D0E04042C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8'!$D$8</c:f>
              <c:numCache>
                <c:formatCode>#,##0</c:formatCode>
                <c:ptCount val="1"/>
                <c:pt idx="0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C-44BF-9E21-D0E04042CD03}"/>
            </c:ext>
          </c:extLst>
        </c:ser>
        <c:ser>
          <c:idx val="2"/>
          <c:order val="1"/>
          <c:tx>
            <c:v>Affari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9C-44BF-9E21-D0E04042C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8'!$L$8</c:f>
              <c:numCache>
                <c:formatCode>#,##0</c:formatCode>
                <c:ptCount val="1"/>
                <c:pt idx="0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9C-44BF-9E21-D0E04042CD03}"/>
            </c:ext>
          </c:extLst>
        </c:ser>
        <c:ser>
          <c:idx val="3"/>
          <c:order val="2"/>
          <c:tx>
            <c:v>Affari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9C-44BF-9E21-D0E04042C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8'!$M$8</c:f>
              <c:numCache>
                <c:formatCode>#,##0</c:formatCode>
                <c:ptCount val="1"/>
                <c:pt idx="0">
                  <c:v>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9C-44BF-9E21-D0E04042C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4812544"/>
        <c:axId val="84814080"/>
        <c:axId val="84694336"/>
      </c:bar3DChart>
      <c:catAx>
        <c:axId val="84812544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4814080"/>
        <c:crosses val="autoZero"/>
        <c:auto val="1"/>
        <c:lblAlgn val="ctr"/>
        <c:lblOffset val="100"/>
        <c:noMultiLvlLbl val="0"/>
      </c:catAx>
      <c:valAx>
        <c:axId val="84814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812544"/>
        <c:crosses val="autoZero"/>
        <c:crossBetween val="between"/>
      </c:valAx>
      <c:serAx>
        <c:axId val="84694336"/>
        <c:scaling>
          <c:orientation val="minMax"/>
        </c:scaling>
        <c:delete val="0"/>
        <c:axPos val="b"/>
        <c:majorTickMark val="out"/>
        <c:minorTickMark val="none"/>
        <c:tickLblPos val="nextTo"/>
        <c:crossAx val="84814080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accent1"/>
      </a:solidFill>
    </a:ln>
    <a:effectLst>
      <a:outerShdw blurRad="50800" dist="50800" dir="5400000" sx="97000" sy="97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25" r="0.25" t="0.75000000000001066" header="0.30000000000000032" footer="0.3000000000000003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250412964434458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9'!$B$6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9'!$B$7</c:f>
              <c:numCache>
                <c:formatCode>#,##0</c:formatCode>
                <c:ptCount val="1"/>
                <c:pt idx="0">
                  <c:v>1780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0-4F85-A79D-B5788A77343B}"/>
            </c:ext>
          </c:extLst>
        </c:ser>
        <c:ser>
          <c:idx val="0"/>
          <c:order val="1"/>
          <c:tx>
            <c:strRef>
              <c:f>'Foglio 9'!$C$6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8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9'!$C$7</c:f>
              <c:numCache>
                <c:formatCode>#,##0</c:formatCode>
                <c:ptCount val="1"/>
                <c:pt idx="0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70-4F85-A79D-B5788A77343B}"/>
            </c:ext>
          </c:extLst>
        </c:ser>
        <c:ser>
          <c:idx val="1"/>
          <c:order val="2"/>
          <c:tx>
            <c:strRef>
              <c:f>'Foglio 9'!$D$6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9'!$D$7</c:f>
              <c:numCache>
                <c:formatCode>#,##0</c:formatCode>
                <c:ptCount val="1"/>
                <c:pt idx="0">
                  <c:v>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70-4F85-A79D-B5788A77343B}"/>
            </c:ext>
          </c:extLst>
        </c:ser>
        <c:ser>
          <c:idx val="2"/>
          <c:order val="3"/>
          <c:tx>
            <c:strRef>
              <c:f>'Foglio 9'!$E$6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9'!$E$7</c:f>
              <c:numCache>
                <c:formatCode>#,##0</c:formatCode>
                <c:ptCount val="1"/>
                <c:pt idx="0">
                  <c:v>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70-4F85-A79D-B5788A77343B}"/>
            </c:ext>
          </c:extLst>
        </c:ser>
        <c:ser>
          <c:idx val="3"/>
          <c:order val="4"/>
          <c:tx>
            <c:strRef>
              <c:f>'Foglio 9'!$F$6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9'!$F$7</c:f>
              <c:numCache>
                <c:formatCode>#,##0</c:formatCode>
                <c:ptCount val="1"/>
                <c:pt idx="0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70-4F85-A79D-B5788A77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14560"/>
        <c:axId val="84916096"/>
        <c:axId val="0"/>
      </c:bar3DChart>
      <c:catAx>
        <c:axId val="8491456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84916096"/>
        <c:crosses val="autoZero"/>
        <c:auto val="1"/>
        <c:lblAlgn val="ctr"/>
        <c:lblOffset val="100"/>
        <c:noMultiLvlLbl val="0"/>
      </c:catAx>
      <c:valAx>
        <c:axId val="84916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9145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344599361513965"/>
          <c:y val="0.37136812994321944"/>
          <c:w val="9.9010143273566525E-2"/>
          <c:h val="0.2572637401135762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57150</xdr:rowOff>
    </xdr:from>
    <xdr:to>
      <xdr:col>6</xdr:col>
      <xdr:colOff>238124</xdr:colOff>
      <xdr:row>30</xdr:row>
      <xdr:rowOff>142875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16</xdr:row>
      <xdr:rowOff>57151</xdr:rowOff>
    </xdr:from>
    <xdr:to>
      <xdr:col>11</xdr:col>
      <xdr:colOff>219075</xdr:colOff>
      <xdr:row>30</xdr:row>
      <xdr:rowOff>133350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50802</xdr:colOff>
      <xdr:row>17</xdr:row>
      <xdr:rowOff>180975</xdr:rowOff>
    </xdr:from>
    <xdr:to>
      <xdr:col>14</xdr:col>
      <xdr:colOff>165099</xdr:colOff>
      <xdr:row>33</xdr:row>
      <xdr:rowOff>123825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47624</xdr:colOff>
      <xdr:row>2</xdr:row>
      <xdr:rowOff>193674</xdr:rowOff>
    </xdr:from>
    <xdr:to>
      <xdr:col>14</xdr:col>
      <xdr:colOff>142875</xdr:colOff>
      <xdr:row>17</xdr:row>
      <xdr:rowOff>139699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10</xdr:row>
      <xdr:rowOff>30696</xdr:rowOff>
    </xdr:from>
    <xdr:to>
      <xdr:col>6</xdr:col>
      <xdr:colOff>514350</xdr:colOff>
      <xdr:row>36</xdr:row>
      <xdr:rowOff>138553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42861</xdr:rowOff>
    </xdr:from>
    <xdr:to>
      <xdr:col>6</xdr:col>
      <xdr:colOff>533400</xdr:colOff>
      <xdr:row>35</xdr:row>
      <xdr:rowOff>164724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9</xdr:row>
      <xdr:rowOff>33380</xdr:rowOff>
    </xdr:from>
    <xdr:to>
      <xdr:col>6</xdr:col>
      <xdr:colOff>600075</xdr:colOff>
      <xdr:row>35</xdr:row>
      <xdr:rowOff>131432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228597</xdr:colOff>
      <xdr:row>8</xdr:row>
      <xdr:rowOff>100012</xdr:rowOff>
    </xdr:from>
    <xdr:to>
      <xdr:col>8</xdr:col>
      <xdr:colOff>809625</xdr:colOff>
      <xdr:row>28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9</xdr:row>
      <xdr:rowOff>102870</xdr:rowOff>
    </xdr:from>
    <xdr:to>
      <xdr:col>13</xdr:col>
      <xdr:colOff>571501</xdr:colOff>
      <xdr:row>23</xdr:row>
      <xdr:rowOff>171450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27934</xdr:rowOff>
    </xdr:from>
    <xdr:to>
      <xdr:col>6</xdr:col>
      <xdr:colOff>485775</xdr:colOff>
      <xdr:row>36</xdr:row>
      <xdr:rowOff>135791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10</xdr:row>
      <xdr:rowOff>38100</xdr:rowOff>
    </xdr:from>
    <xdr:to>
      <xdr:col>6</xdr:col>
      <xdr:colOff>552451</xdr:colOff>
      <xdr:row>36</xdr:row>
      <xdr:rowOff>145957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9524</xdr:rowOff>
    </xdr:from>
    <xdr:to>
      <xdr:col>6</xdr:col>
      <xdr:colOff>514350</xdr:colOff>
      <xdr:row>36</xdr:row>
      <xdr:rowOff>161925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405341</xdr:colOff>
      <xdr:row>14</xdr:row>
      <xdr:rowOff>172510</xdr:rowOff>
    </xdr:from>
    <xdr:to>
      <xdr:col>9</xdr:col>
      <xdr:colOff>52916</xdr:colOff>
      <xdr:row>33</xdr:row>
      <xdr:rowOff>134410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283635</xdr:colOff>
      <xdr:row>14</xdr:row>
      <xdr:rowOff>171450</xdr:rowOff>
    </xdr:from>
    <xdr:to>
      <xdr:col>17</xdr:col>
      <xdr:colOff>476250</xdr:colOff>
      <xdr:row>33</xdr:row>
      <xdr:rowOff>133351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8</xdr:row>
      <xdr:rowOff>180976</xdr:rowOff>
    </xdr:from>
    <xdr:to>
      <xdr:col>12</xdr:col>
      <xdr:colOff>428625</xdr:colOff>
      <xdr:row>27</xdr:row>
      <xdr:rowOff>28574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46424</xdr:rowOff>
    </xdr:from>
    <xdr:to>
      <xdr:col>6</xdr:col>
      <xdr:colOff>542925</xdr:colOff>
      <xdr:row>36</xdr:row>
      <xdr:rowOff>154281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10</xdr:row>
      <xdr:rowOff>52187</xdr:rowOff>
    </xdr:from>
    <xdr:to>
      <xdr:col>6</xdr:col>
      <xdr:colOff>533401</xdr:colOff>
      <xdr:row>36</xdr:row>
      <xdr:rowOff>160044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14087</xdr:rowOff>
    </xdr:from>
    <xdr:to>
      <xdr:col>6</xdr:col>
      <xdr:colOff>552450</xdr:colOff>
      <xdr:row>36</xdr:row>
      <xdr:rowOff>121944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mpi_medi_giudizi_cautelari_appalti_2018" connectionId="1" xr16:uid="{00000000-0016-0000-05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workbookViewId="0">
      <selection activeCell="K6" sqref="K6:K12"/>
    </sheetView>
  </sheetViews>
  <sheetFormatPr defaultRowHeight="14.4"/>
  <cols>
    <col min="1" max="1" width="7.5546875" customWidth="1"/>
    <col min="2" max="2" width="10.33203125" customWidth="1"/>
    <col min="3" max="3" width="9.88671875" customWidth="1"/>
    <col min="4" max="4" width="9.88671875" bestFit="1" customWidth="1"/>
    <col min="5" max="5" width="10.6640625" customWidth="1"/>
    <col min="6" max="6" width="10.109375" customWidth="1"/>
    <col min="7" max="9" width="10.6640625" customWidth="1"/>
    <col min="10" max="10" width="12.33203125" customWidth="1"/>
    <col min="11" max="11" width="9.88671875" customWidth="1"/>
    <col min="12" max="12" width="10.109375" customWidth="1"/>
    <col min="13" max="13" width="13" customWidth="1"/>
  </cols>
  <sheetData>
    <row r="1" spans="2:13" ht="37.200000000000003">
      <c r="B1" s="252" t="s">
        <v>43</v>
      </c>
      <c r="C1" s="252"/>
      <c r="D1" s="252"/>
      <c r="E1" s="252"/>
      <c r="F1" s="252"/>
      <c r="G1" s="252"/>
      <c r="H1" s="252"/>
      <c r="I1" s="252"/>
      <c r="J1" s="252"/>
      <c r="K1" s="252"/>
      <c r="L1" s="9"/>
    </row>
    <row r="2" spans="2:13" ht="18">
      <c r="B2" s="253" t="s">
        <v>41</v>
      </c>
      <c r="C2" s="253"/>
      <c r="D2" s="253"/>
      <c r="E2" s="253"/>
      <c r="F2" s="253"/>
      <c r="G2" s="253"/>
      <c r="H2" s="253"/>
      <c r="I2" s="253"/>
      <c r="J2" s="253"/>
      <c r="K2" s="253"/>
      <c r="L2" s="28"/>
    </row>
    <row r="3" spans="2:13" ht="18.600000000000001" thickBot="1">
      <c r="B3" s="253" t="s">
        <v>142</v>
      </c>
      <c r="C3" s="253"/>
      <c r="D3" s="253"/>
      <c r="E3" s="253"/>
      <c r="F3" s="253"/>
      <c r="G3" s="253"/>
      <c r="H3" s="253"/>
      <c r="I3" s="253"/>
      <c r="J3" s="253"/>
      <c r="K3" s="253"/>
      <c r="L3" s="28"/>
    </row>
    <row r="4" spans="2:13" ht="15.6" thickTop="1" thickBot="1">
      <c r="E4" s="248" t="s">
        <v>27</v>
      </c>
      <c r="F4" s="249"/>
      <c r="G4" s="249"/>
      <c r="H4" s="249"/>
      <c r="I4" s="250"/>
      <c r="J4" s="251"/>
    </row>
    <row r="5" spans="2:13" ht="52.5" customHeight="1" thickTop="1" thickBot="1">
      <c r="B5" s="11" t="s">
        <v>38</v>
      </c>
      <c r="C5" s="212" t="s">
        <v>131</v>
      </c>
      <c r="D5" s="50" t="s">
        <v>99</v>
      </c>
      <c r="E5" s="32" t="s">
        <v>35</v>
      </c>
      <c r="F5" s="33" t="s">
        <v>36</v>
      </c>
      <c r="G5" s="33" t="s">
        <v>37</v>
      </c>
      <c r="H5" s="33" t="s">
        <v>50</v>
      </c>
      <c r="I5" s="34" t="s">
        <v>49</v>
      </c>
      <c r="J5" s="52" t="s">
        <v>22</v>
      </c>
      <c r="K5" s="213" t="s">
        <v>143</v>
      </c>
      <c r="L5" s="3"/>
    </row>
    <row r="6" spans="2:13" ht="15" thickTop="1">
      <c r="B6" s="87">
        <v>2</v>
      </c>
      <c r="C6" s="85">
        <v>2493</v>
      </c>
      <c r="D6" s="171">
        <v>2308</v>
      </c>
      <c r="E6" s="167">
        <v>1274</v>
      </c>
      <c r="F6" s="154">
        <v>89</v>
      </c>
      <c r="G6" s="154">
        <v>60</v>
      </c>
      <c r="H6" s="154">
        <v>305</v>
      </c>
      <c r="I6" s="155">
        <f>J6-(SUM(E6:H6))</f>
        <v>22</v>
      </c>
      <c r="J6" s="48">
        <v>1750</v>
      </c>
      <c r="K6" s="47">
        <v>3243</v>
      </c>
      <c r="L6" s="4"/>
      <c r="M6" s="25"/>
    </row>
    <row r="7" spans="2:13">
      <c r="B7" s="80">
        <v>3</v>
      </c>
      <c r="C7" s="214">
        <v>1933</v>
      </c>
      <c r="D7" s="49">
        <v>2064</v>
      </c>
      <c r="E7" s="81">
        <v>1239</v>
      </c>
      <c r="F7" s="45">
        <v>85</v>
      </c>
      <c r="G7" s="45">
        <v>43</v>
      </c>
      <c r="H7" s="45">
        <v>660</v>
      </c>
      <c r="I7" s="155">
        <f t="shared" ref="I7:I12" si="0">J7-(SUM(E7:H7))</f>
        <v>118</v>
      </c>
      <c r="J7" s="48">
        <v>2145</v>
      </c>
      <c r="K7" s="47">
        <v>1866</v>
      </c>
      <c r="L7" s="4"/>
      <c r="M7" s="25"/>
    </row>
    <row r="8" spans="2:13">
      <c r="B8" s="12">
        <v>4</v>
      </c>
      <c r="C8" s="85">
        <v>3404</v>
      </c>
      <c r="D8" s="39">
        <v>1371</v>
      </c>
      <c r="E8" s="35">
        <v>1233</v>
      </c>
      <c r="F8" s="36">
        <v>30</v>
      </c>
      <c r="G8" s="36">
        <v>217</v>
      </c>
      <c r="H8" s="36">
        <v>214</v>
      </c>
      <c r="I8" s="155">
        <f t="shared" si="0"/>
        <v>22</v>
      </c>
      <c r="J8" s="48">
        <v>1716</v>
      </c>
      <c r="K8" s="41">
        <v>2828</v>
      </c>
      <c r="L8" s="4"/>
      <c r="M8" s="25"/>
    </row>
    <row r="9" spans="2:13">
      <c r="B9" s="12">
        <v>5</v>
      </c>
      <c r="C9" s="85">
        <v>2617</v>
      </c>
      <c r="D9" s="39">
        <v>1382</v>
      </c>
      <c r="E9" s="35">
        <v>1375</v>
      </c>
      <c r="F9" s="36">
        <v>40</v>
      </c>
      <c r="G9" s="36">
        <v>322</v>
      </c>
      <c r="H9" s="36">
        <v>356</v>
      </c>
      <c r="I9" s="155">
        <f t="shared" si="0"/>
        <v>72</v>
      </c>
      <c r="J9" s="78">
        <v>2165</v>
      </c>
      <c r="K9" s="41">
        <v>1744</v>
      </c>
      <c r="L9" s="4"/>
      <c r="M9" s="25"/>
    </row>
    <row r="10" spans="2:13">
      <c r="B10" s="15">
        <v>6</v>
      </c>
      <c r="C10" s="86">
        <v>3982</v>
      </c>
      <c r="D10" s="40">
        <v>1004</v>
      </c>
      <c r="E10" s="37">
        <v>2156</v>
      </c>
      <c r="F10" s="38">
        <v>34</v>
      </c>
      <c r="G10" s="38">
        <v>227</v>
      </c>
      <c r="H10" s="38">
        <v>130</v>
      </c>
      <c r="I10" s="155">
        <f t="shared" si="0"/>
        <v>30</v>
      </c>
      <c r="J10" s="78">
        <v>2577</v>
      </c>
      <c r="K10" s="42">
        <v>2528</v>
      </c>
      <c r="L10" s="4"/>
      <c r="M10" s="25"/>
    </row>
    <row r="11" spans="2:13">
      <c r="B11" s="15">
        <v>7</v>
      </c>
      <c r="C11" s="86">
        <v>2611</v>
      </c>
      <c r="D11" s="40">
        <v>1936</v>
      </c>
      <c r="E11" s="37">
        <v>2441</v>
      </c>
      <c r="F11" s="38">
        <v>61</v>
      </c>
      <c r="G11" s="38">
        <v>52</v>
      </c>
      <c r="H11" s="38">
        <v>652</v>
      </c>
      <c r="I11" s="155">
        <f t="shared" si="0"/>
        <v>17</v>
      </c>
      <c r="J11" s="170">
        <v>3223</v>
      </c>
      <c r="K11" s="42">
        <v>1416</v>
      </c>
      <c r="L11" s="4"/>
      <c r="M11" s="25"/>
    </row>
    <row r="12" spans="2:13" ht="15" thickBot="1">
      <c r="B12" s="15" t="s">
        <v>55</v>
      </c>
      <c r="C12" s="162">
        <v>17</v>
      </c>
      <c r="D12" s="40">
        <v>4</v>
      </c>
      <c r="E12" s="37">
        <v>1</v>
      </c>
      <c r="F12" s="38">
        <v>0</v>
      </c>
      <c r="G12" s="38">
        <v>0</v>
      </c>
      <c r="H12" s="38">
        <v>0</v>
      </c>
      <c r="I12" s="155">
        <f t="shared" si="0"/>
        <v>2</v>
      </c>
      <c r="J12" s="79">
        <v>3</v>
      </c>
      <c r="K12" s="42">
        <v>9</v>
      </c>
      <c r="M12" s="25"/>
    </row>
    <row r="13" spans="2:13" ht="15.6" thickTop="1" thickBot="1">
      <c r="B13" s="197" t="s">
        <v>22</v>
      </c>
      <c r="C13" s="88">
        <f t="shared" ref="C13:K13" si="1">SUM(C6:C12)</f>
        <v>17057</v>
      </c>
      <c r="D13" s="89">
        <f t="shared" si="1"/>
        <v>10069</v>
      </c>
      <c r="E13" s="90">
        <f t="shared" si="1"/>
        <v>9719</v>
      </c>
      <c r="F13" s="91">
        <f t="shared" si="1"/>
        <v>339</v>
      </c>
      <c r="G13" s="91">
        <f t="shared" si="1"/>
        <v>921</v>
      </c>
      <c r="H13" s="91">
        <f t="shared" si="1"/>
        <v>2317</v>
      </c>
      <c r="I13" s="92">
        <f t="shared" si="1"/>
        <v>283</v>
      </c>
      <c r="J13" s="93">
        <f t="shared" si="1"/>
        <v>13579</v>
      </c>
      <c r="K13" s="94">
        <f t="shared" si="1"/>
        <v>13634</v>
      </c>
    </row>
    <row r="14" spans="2:13" ht="15" thickTop="1">
      <c r="B14" s="146"/>
      <c r="C14" s="146"/>
      <c r="D14" s="147"/>
      <c r="E14" s="145"/>
      <c r="F14" s="145"/>
      <c r="G14" s="145"/>
      <c r="H14" s="145"/>
      <c r="I14" s="145"/>
      <c r="J14" s="147"/>
      <c r="K14" s="147"/>
    </row>
    <row r="15" spans="2:13">
      <c r="B15" s="247" t="s">
        <v>112</v>
      </c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</row>
    <row r="16" spans="2:13">
      <c r="B16" s="146"/>
      <c r="C16" s="146"/>
      <c r="D16" s="147"/>
      <c r="E16" s="145"/>
      <c r="F16" s="145"/>
      <c r="G16" s="145"/>
      <c r="H16" s="145"/>
      <c r="I16" s="145"/>
      <c r="J16" s="147"/>
      <c r="K16" s="147"/>
    </row>
    <row r="31" spans="1:12" ht="15.75" customHeight="1">
      <c r="A31" s="82"/>
      <c r="L31" s="82"/>
    </row>
    <row r="32" spans="1:12" ht="15.75" customHeight="1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</row>
    <row r="33" spans="1:14" ht="15" customHeight="1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</row>
    <row r="34" spans="1:14" ht="15" customHeight="1">
      <c r="A34" s="7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72"/>
    </row>
    <row r="35" spans="1:14" ht="15" customHeight="1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1"/>
    </row>
    <row r="36" spans="1:14" ht="22.5" customHeight="1">
      <c r="B36" s="71"/>
      <c r="C36" s="71"/>
      <c r="D36" s="71"/>
      <c r="E36" s="71"/>
      <c r="F36" s="71"/>
      <c r="G36" s="71"/>
      <c r="H36" s="71"/>
      <c r="I36" s="71"/>
      <c r="J36" s="71"/>
      <c r="K36" s="71"/>
      <c r="M36" s="24"/>
      <c r="N36" s="6"/>
    </row>
    <row r="37" spans="1:14" ht="18">
      <c r="B37" s="71"/>
      <c r="C37" s="71"/>
      <c r="D37" s="71"/>
      <c r="E37" s="71"/>
      <c r="F37" s="71"/>
      <c r="G37" s="71"/>
      <c r="H37" s="71"/>
      <c r="I37" s="71"/>
      <c r="J37" s="71"/>
      <c r="K37" s="71"/>
      <c r="M37" s="10"/>
    </row>
    <row r="38" spans="1:14" ht="18">
      <c r="M38" s="10"/>
    </row>
  </sheetData>
  <mergeCells count="5">
    <mergeCell ref="B15:M15"/>
    <mergeCell ref="E4:J4"/>
    <mergeCell ref="B1:K1"/>
    <mergeCell ref="B3:K3"/>
    <mergeCell ref="B2:K2"/>
  </mergeCells>
  <pageMargins left="0.70866141732283472" right="0.70866141732283472" top="0.35433070866141736" bottom="0.74803149606299213" header="0.31496062992125984" footer="0.31496062992125984"/>
  <pageSetup paperSize="9" orientation="landscape" r:id="rId1"/>
  <ignoredErrors>
    <ignoredError sqref="J13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8"/>
  <sheetViews>
    <sheetView workbookViewId="0">
      <selection activeCell="F8" sqref="F8"/>
    </sheetView>
  </sheetViews>
  <sheetFormatPr defaultRowHeight="14.4"/>
  <cols>
    <col min="1" max="1" width="7.33203125" customWidth="1"/>
    <col min="2" max="6" width="12.6640625" customWidth="1"/>
  </cols>
  <sheetData>
    <row r="1" spans="2:6" ht="46.8">
      <c r="B1" s="255" t="s">
        <v>43</v>
      </c>
      <c r="C1" s="255"/>
      <c r="D1" s="255"/>
      <c r="E1" s="255"/>
      <c r="F1" s="255"/>
    </row>
    <row r="3" spans="2:6" ht="23.4">
      <c r="B3" s="254" t="s">
        <v>53</v>
      </c>
      <c r="C3" s="254"/>
      <c r="D3" s="254"/>
      <c r="E3" s="254"/>
      <c r="F3" s="254"/>
    </row>
    <row r="4" spans="2:6" ht="23.4">
      <c r="B4" s="254" t="s">
        <v>146</v>
      </c>
      <c r="C4" s="254"/>
      <c r="D4" s="254"/>
      <c r="E4" s="254"/>
      <c r="F4" s="254"/>
    </row>
    <row r="5" spans="2:6" ht="24" thickBot="1">
      <c r="B5" s="2"/>
      <c r="C5" s="2"/>
      <c r="D5" s="2"/>
      <c r="E5" s="2"/>
      <c r="F5" s="2"/>
    </row>
    <row r="6" spans="2:6" ht="24" thickTop="1" thickBot="1">
      <c r="B6" s="19">
        <v>2019</v>
      </c>
      <c r="C6" s="19">
        <v>2020</v>
      </c>
      <c r="D6" s="19">
        <v>2021</v>
      </c>
      <c r="E6" s="19">
        <v>2022</v>
      </c>
      <c r="F6" s="19">
        <v>2023</v>
      </c>
    </row>
    <row r="7" spans="2:6" ht="24" thickTop="1" thickBot="1">
      <c r="B7" s="215">
        <v>1780</v>
      </c>
      <c r="C7" s="215">
        <v>1542</v>
      </c>
      <c r="D7" s="215">
        <v>1674</v>
      </c>
      <c r="E7" s="215">
        <v>1923</v>
      </c>
      <c r="F7" s="215">
        <v>1533</v>
      </c>
    </row>
    <row r="8" spans="2:6" ht="15" thickTop="1"/>
  </sheetData>
  <mergeCells count="3">
    <mergeCell ref="B1:F1"/>
    <mergeCell ref="B3:F3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8"/>
  <sheetViews>
    <sheetView workbookViewId="0">
      <selection activeCell="H9" sqref="H9"/>
    </sheetView>
  </sheetViews>
  <sheetFormatPr defaultRowHeight="14.4"/>
  <cols>
    <col min="1" max="1" width="8" customWidth="1"/>
    <col min="2" max="6" width="12.6640625" customWidth="1"/>
  </cols>
  <sheetData>
    <row r="1" spans="2:6" ht="46.8">
      <c r="B1" s="255" t="s">
        <v>43</v>
      </c>
      <c r="C1" s="255"/>
      <c r="D1" s="255"/>
      <c r="E1" s="255"/>
      <c r="F1" s="255"/>
    </row>
    <row r="3" spans="2:6" ht="23.4">
      <c r="B3" s="254" t="s">
        <v>52</v>
      </c>
      <c r="C3" s="254"/>
      <c r="D3" s="254"/>
      <c r="E3" s="254"/>
      <c r="F3" s="254"/>
    </row>
    <row r="4" spans="2:6" ht="23.4">
      <c r="B4" s="254" t="s">
        <v>146</v>
      </c>
      <c r="C4" s="254"/>
      <c r="D4" s="254"/>
      <c r="E4" s="254"/>
      <c r="F4" s="254"/>
    </row>
    <row r="5" spans="2:6" ht="24" thickBot="1">
      <c r="B5" s="2"/>
      <c r="C5" s="2"/>
      <c r="D5" s="2"/>
      <c r="E5" s="2"/>
      <c r="F5" s="2"/>
    </row>
    <row r="6" spans="2:6" ht="24" thickTop="1" thickBot="1">
      <c r="B6" s="19">
        <v>2019</v>
      </c>
      <c r="C6" s="19">
        <v>2020</v>
      </c>
      <c r="D6" s="19">
        <v>2021</v>
      </c>
      <c r="E6" s="19">
        <v>2022</v>
      </c>
      <c r="F6" s="19">
        <v>2023</v>
      </c>
    </row>
    <row r="7" spans="2:6" ht="24" thickTop="1" thickBot="1">
      <c r="B7" s="215">
        <v>2595</v>
      </c>
      <c r="C7" s="215">
        <v>1649</v>
      </c>
      <c r="D7" s="215">
        <v>1598</v>
      </c>
      <c r="E7" s="215">
        <v>1562</v>
      </c>
      <c r="F7" s="215">
        <v>1351</v>
      </c>
    </row>
    <row r="8" spans="2:6" ht="15" thickTop="1"/>
  </sheetData>
  <mergeCells count="3">
    <mergeCell ref="B3:F3"/>
    <mergeCell ref="B1:F1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8"/>
  <sheetViews>
    <sheetView workbookViewId="0">
      <selection activeCell="J18" sqref="J18"/>
    </sheetView>
  </sheetViews>
  <sheetFormatPr defaultRowHeight="14.4"/>
  <cols>
    <col min="1" max="1" width="7.88671875" customWidth="1"/>
    <col min="2" max="6" width="12.6640625" customWidth="1"/>
  </cols>
  <sheetData>
    <row r="1" spans="2:6" ht="46.8">
      <c r="B1" s="255" t="s">
        <v>43</v>
      </c>
      <c r="C1" s="255"/>
      <c r="D1" s="255"/>
      <c r="E1" s="255"/>
      <c r="F1" s="255"/>
    </row>
    <row r="3" spans="2:6" ht="23.4">
      <c r="B3" s="254" t="s">
        <v>54</v>
      </c>
      <c r="C3" s="254"/>
      <c r="D3" s="254"/>
      <c r="E3" s="254"/>
      <c r="F3" s="254"/>
    </row>
    <row r="4" spans="2:6" ht="23.4">
      <c r="B4" s="254" t="s">
        <v>146</v>
      </c>
      <c r="C4" s="254"/>
      <c r="D4" s="254"/>
      <c r="E4" s="254"/>
      <c r="F4" s="254"/>
    </row>
    <row r="5" spans="2:6" ht="24" thickBot="1">
      <c r="B5" s="2"/>
      <c r="C5" s="2"/>
      <c r="D5" s="2"/>
      <c r="E5" s="2"/>
      <c r="F5" s="2"/>
    </row>
    <row r="6" spans="2:6" ht="24" thickTop="1" thickBot="1">
      <c r="B6" s="19">
        <v>2019</v>
      </c>
      <c r="C6" s="19">
        <v>2020</v>
      </c>
      <c r="D6" s="19">
        <v>2021</v>
      </c>
      <c r="E6" s="19">
        <v>2022</v>
      </c>
      <c r="F6" s="19">
        <v>2023</v>
      </c>
    </row>
    <row r="7" spans="2:6" ht="24" thickTop="1" thickBot="1">
      <c r="B7" s="215">
        <v>3594</v>
      </c>
      <c r="C7" s="215">
        <v>3502</v>
      </c>
      <c r="D7" s="215">
        <v>3330</v>
      </c>
      <c r="E7" s="215">
        <v>3748</v>
      </c>
      <c r="F7" s="215">
        <v>3763</v>
      </c>
    </row>
    <row r="8" spans="2:6" ht="15" thickTop="1"/>
  </sheetData>
  <mergeCells count="3">
    <mergeCell ref="B3:F3"/>
    <mergeCell ref="B4:F4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35"/>
  <sheetViews>
    <sheetView workbookViewId="0">
      <selection activeCell="K15" sqref="K15"/>
    </sheetView>
  </sheetViews>
  <sheetFormatPr defaultColWidth="9.109375" defaultRowHeight="14.4"/>
  <cols>
    <col min="1" max="1" width="6" customWidth="1"/>
    <col min="3" max="3" width="12" customWidth="1"/>
    <col min="4" max="4" width="11.6640625" customWidth="1"/>
    <col min="5" max="5" width="11.33203125" customWidth="1"/>
    <col min="9" max="9" width="11.33203125" customWidth="1"/>
    <col min="10" max="10" width="11.44140625" customWidth="1"/>
    <col min="11" max="11" width="10.6640625" customWidth="1"/>
    <col min="12" max="12" width="13.88671875" customWidth="1"/>
    <col min="13" max="13" width="13.5546875" customWidth="1"/>
  </cols>
  <sheetData>
    <row r="1" spans="2:13" ht="27.6">
      <c r="B1" s="284" t="s">
        <v>89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2:13" ht="34.799999999999997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3" ht="18">
      <c r="C3" s="253" t="s">
        <v>40</v>
      </c>
      <c r="D3" s="253"/>
      <c r="E3" s="253"/>
      <c r="F3" s="253"/>
      <c r="G3" s="253"/>
      <c r="H3" s="253"/>
      <c r="I3" s="253"/>
      <c r="J3" s="253"/>
      <c r="K3" s="253"/>
      <c r="L3" s="253"/>
    </row>
    <row r="4" spans="2:13" ht="18.600000000000001" thickBot="1">
      <c r="C4" s="253" t="s">
        <v>142</v>
      </c>
      <c r="D4" s="253"/>
      <c r="E4" s="253"/>
      <c r="F4" s="253"/>
      <c r="G4" s="253"/>
      <c r="H4" s="253"/>
      <c r="I4" s="253"/>
      <c r="J4" s="253"/>
      <c r="K4" s="253"/>
      <c r="L4" s="253"/>
    </row>
    <row r="5" spans="2:13" ht="15.6" thickTop="1" thickBot="1">
      <c r="E5" s="285" t="s">
        <v>29</v>
      </c>
      <c r="F5" s="286"/>
      <c r="G5" s="286"/>
      <c r="H5" s="286"/>
      <c r="I5" s="286"/>
      <c r="J5" s="286"/>
      <c r="K5" s="287"/>
      <c r="L5" s="114"/>
    </row>
    <row r="6" spans="2:13" ht="45.75" customHeight="1" thickTop="1" thickBot="1">
      <c r="B6" s="115" t="s">
        <v>90</v>
      </c>
      <c r="C6" s="174" t="s">
        <v>132</v>
      </c>
      <c r="D6" s="60" t="s">
        <v>30</v>
      </c>
      <c r="E6" s="116" t="s">
        <v>31</v>
      </c>
      <c r="F6" s="117" t="s">
        <v>32</v>
      </c>
      <c r="G6" s="117" t="s">
        <v>33</v>
      </c>
      <c r="H6" s="117" t="s">
        <v>34</v>
      </c>
      <c r="I6" s="117" t="s">
        <v>91</v>
      </c>
      <c r="J6" s="117" t="s">
        <v>92</v>
      </c>
      <c r="K6" s="117" t="s">
        <v>51</v>
      </c>
      <c r="L6" s="63" t="s">
        <v>39</v>
      </c>
      <c r="M6" s="54" t="s">
        <v>145</v>
      </c>
    </row>
    <row r="7" spans="2:13" ht="15" thickBot="1">
      <c r="B7" s="118" t="s">
        <v>93</v>
      </c>
      <c r="C7" s="123">
        <v>292</v>
      </c>
      <c r="D7" s="119">
        <v>226</v>
      </c>
      <c r="E7" s="120">
        <v>310</v>
      </c>
      <c r="F7" s="46" t="s">
        <v>107</v>
      </c>
      <c r="G7" s="46">
        <v>5</v>
      </c>
      <c r="H7" s="46" t="s">
        <v>107</v>
      </c>
      <c r="I7" s="46" t="s">
        <v>107</v>
      </c>
      <c r="J7" s="46" t="s">
        <v>107</v>
      </c>
      <c r="K7" s="121">
        <v>15</v>
      </c>
      <c r="L7" s="122">
        <v>330</v>
      </c>
      <c r="M7" s="123">
        <v>177</v>
      </c>
    </row>
    <row r="8" spans="2:13" ht="15" thickTop="1"/>
    <row r="12" spans="2:13" ht="18">
      <c r="C12" s="253" t="s">
        <v>41</v>
      </c>
      <c r="D12" s="253"/>
      <c r="E12" s="253"/>
      <c r="F12" s="253"/>
      <c r="G12" s="253"/>
      <c r="H12" s="253"/>
      <c r="I12" s="253"/>
      <c r="J12" s="253"/>
      <c r="K12" s="253"/>
      <c r="L12" s="253"/>
    </row>
    <row r="13" spans="2:13" ht="18.600000000000001" thickBot="1">
      <c r="C13" s="253" t="s">
        <v>142</v>
      </c>
      <c r="D13" s="253"/>
      <c r="E13" s="253"/>
      <c r="F13" s="253"/>
      <c r="G13" s="253"/>
      <c r="H13" s="253"/>
      <c r="I13" s="253"/>
      <c r="J13" s="253"/>
      <c r="K13" s="253"/>
      <c r="L13" s="253"/>
    </row>
    <row r="14" spans="2:13" ht="15.6" thickTop="1" thickBot="1">
      <c r="F14" s="280" t="s">
        <v>27</v>
      </c>
      <c r="G14" s="281"/>
      <c r="H14" s="281"/>
      <c r="I14" s="281"/>
      <c r="J14" s="282"/>
      <c r="K14" s="283"/>
    </row>
    <row r="15" spans="2:13" ht="40.799999999999997" thickTop="1" thickBot="1">
      <c r="C15" s="124" t="s">
        <v>90</v>
      </c>
      <c r="D15" s="174" t="s">
        <v>131</v>
      </c>
      <c r="E15" s="181" t="s">
        <v>99</v>
      </c>
      <c r="F15" s="116" t="s">
        <v>35</v>
      </c>
      <c r="G15" s="117" t="s">
        <v>36</v>
      </c>
      <c r="H15" s="117" t="s">
        <v>37</v>
      </c>
      <c r="I15" s="117" t="s">
        <v>50</v>
      </c>
      <c r="J15" s="125" t="s">
        <v>49</v>
      </c>
      <c r="K15" s="182" t="s">
        <v>22</v>
      </c>
      <c r="L15" s="54" t="s">
        <v>143</v>
      </c>
    </row>
    <row r="16" spans="2:13" ht="15" thickBot="1">
      <c r="C16" s="126">
        <v>1</v>
      </c>
      <c r="D16" s="131">
        <v>1367</v>
      </c>
      <c r="E16" s="127">
        <v>1202</v>
      </c>
      <c r="F16" s="128">
        <v>687</v>
      </c>
      <c r="G16" s="121">
        <v>76</v>
      </c>
      <c r="H16" s="121">
        <v>31</v>
      </c>
      <c r="I16" s="121">
        <v>186</v>
      </c>
      <c r="J16" s="129">
        <f>K16-SUM(F16:I16)</f>
        <v>28</v>
      </c>
      <c r="K16" s="130">
        <v>1008</v>
      </c>
      <c r="L16" s="131">
        <v>1584</v>
      </c>
    </row>
    <row r="17" spans="1:14" ht="15" thickTop="1"/>
    <row r="18" spans="1:14" ht="15" customHeight="1"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3"/>
    </row>
    <row r="19" spans="1:14">
      <c r="A19" s="133"/>
      <c r="B19" s="148" t="s">
        <v>98</v>
      </c>
      <c r="C19" s="149" t="s">
        <v>102</v>
      </c>
      <c r="D19" s="149"/>
      <c r="E19" s="149"/>
      <c r="F19" s="149"/>
      <c r="G19" s="149"/>
      <c r="H19" s="150"/>
      <c r="I19" s="145"/>
      <c r="J19" s="147"/>
      <c r="K19" s="147"/>
    </row>
    <row r="20" spans="1:14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</row>
    <row r="21" spans="1:14" ht="14.25" customHeight="1"/>
    <row r="33" spans="13:14" ht="37.200000000000003">
      <c r="M33" s="24"/>
      <c r="N33" s="6"/>
    </row>
    <row r="34" spans="13:14" ht="18">
      <c r="M34" s="10"/>
    </row>
    <row r="35" spans="13:14" ht="18">
      <c r="M35" s="10"/>
    </row>
  </sheetData>
  <mergeCells count="7">
    <mergeCell ref="F14:K14"/>
    <mergeCell ref="B1:M1"/>
    <mergeCell ref="C3:L3"/>
    <mergeCell ref="C4:L4"/>
    <mergeCell ref="E5:K5"/>
    <mergeCell ref="C12:L12"/>
    <mergeCell ref="C13:L13"/>
  </mergeCells>
  <pageMargins left="0.7" right="0.7" top="0.75" bottom="0.75" header="0.3" footer="0.3"/>
  <pageSetup paperSize="9" scale="65" orientation="portrait" r:id="rId1"/>
  <ignoredErrors>
    <ignoredError sqref="J1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0"/>
  <sheetViews>
    <sheetView workbookViewId="0">
      <selection activeCell="A9" sqref="A9:H9"/>
    </sheetView>
  </sheetViews>
  <sheetFormatPr defaultColWidth="9.109375" defaultRowHeight="14.4"/>
  <cols>
    <col min="1" max="1" width="15.5546875" bestFit="1" customWidth="1"/>
    <col min="2" max="2" width="10.6640625" bestFit="1" customWidth="1"/>
    <col min="3" max="3" width="17.5546875" customWidth="1"/>
    <col min="4" max="4" width="10.88671875" bestFit="1" customWidth="1"/>
    <col min="5" max="5" width="23.5546875" bestFit="1" customWidth="1"/>
    <col min="6" max="6" width="23.109375" bestFit="1" customWidth="1"/>
    <col min="7" max="7" width="22" customWidth="1"/>
    <col min="8" max="8" width="13.33203125" customWidth="1"/>
  </cols>
  <sheetData>
    <row r="1" spans="1:8" ht="33.6">
      <c r="A1" s="288" t="s">
        <v>89</v>
      </c>
      <c r="B1" s="288"/>
      <c r="C1" s="288"/>
      <c r="D1" s="288"/>
      <c r="E1" s="288"/>
      <c r="F1" s="288"/>
      <c r="G1" s="288"/>
      <c r="H1" s="288"/>
    </row>
    <row r="2" spans="1:8" ht="29.4" thickBot="1">
      <c r="A2" s="259" t="s">
        <v>66</v>
      </c>
      <c r="B2" s="259"/>
      <c r="C2" s="259"/>
      <c r="D2" s="259"/>
      <c r="E2" s="259"/>
      <c r="F2" s="259"/>
      <c r="G2" s="259"/>
      <c r="H2" s="259"/>
    </row>
    <row r="3" spans="1:8">
      <c r="A3" s="289" t="s">
        <v>142</v>
      </c>
      <c r="B3" s="290"/>
      <c r="C3" s="290"/>
      <c r="D3" s="290"/>
      <c r="E3" s="290"/>
      <c r="F3" s="290"/>
      <c r="G3" s="290"/>
      <c r="H3" s="291"/>
    </row>
    <row r="4" spans="1:8">
      <c r="A4" s="134"/>
      <c r="B4" s="97"/>
      <c r="C4" s="292" t="s">
        <v>67</v>
      </c>
      <c r="D4" s="292"/>
      <c r="E4" s="292"/>
      <c r="F4" s="292"/>
      <c r="G4" s="292"/>
      <c r="H4" s="135"/>
    </row>
    <row r="5" spans="1:8" ht="36">
      <c r="A5" s="136" t="s">
        <v>90</v>
      </c>
      <c r="B5" s="235" t="s">
        <v>94</v>
      </c>
      <c r="C5" s="236" t="s">
        <v>76</v>
      </c>
      <c r="D5" s="236" t="s">
        <v>95</v>
      </c>
      <c r="E5" s="236" t="s">
        <v>96</v>
      </c>
      <c r="F5" s="236" t="s">
        <v>78</v>
      </c>
      <c r="G5" s="236" t="s">
        <v>97</v>
      </c>
      <c r="H5" s="237" t="s">
        <v>155</v>
      </c>
    </row>
    <row r="6" spans="1:8" ht="15" thickBot="1">
      <c r="A6" s="137">
        <v>1</v>
      </c>
      <c r="B6" s="241">
        <v>1584</v>
      </c>
      <c r="C6" s="238">
        <v>29</v>
      </c>
      <c r="D6" s="238">
        <v>1</v>
      </c>
      <c r="E6" s="238">
        <v>9</v>
      </c>
      <c r="F6" s="239">
        <v>17</v>
      </c>
      <c r="G6" s="238">
        <v>6</v>
      </c>
      <c r="H6" s="240">
        <f>B6-SUM(C6:G6)</f>
        <v>1522</v>
      </c>
    </row>
    <row r="8" spans="1:8" ht="15" customHeight="1">
      <c r="A8" s="257" t="s">
        <v>68</v>
      </c>
      <c r="B8" s="257"/>
      <c r="C8" s="257"/>
      <c r="D8" s="257"/>
      <c r="E8" s="257"/>
      <c r="F8" s="257"/>
      <c r="G8" s="257"/>
      <c r="H8" s="257"/>
    </row>
    <row r="9" spans="1:8" ht="45.75" customHeight="1">
      <c r="A9" s="257" t="s">
        <v>105</v>
      </c>
      <c r="B9" s="257"/>
      <c r="C9" s="257"/>
      <c r="D9" s="257"/>
      <c r="E9" s="257"/>
      <c r="F9" s="257"/>
      <c r="G9" s="257"/>
      <c r="H9" s="257"/>
    </row>
    <row r="10" spans="1:8">
      <c r="A10" s="256" t="s">
        <v>81</v>
      </c>
      <c r="B10" s="256"/>
      <c r="C10" s="256"/>
      <c r="D10" s="256"/>
      <c r="E10" s="256"/>
    </row>
  </sheetData>
  <mergeCells count="7">
    <mergeCell ref="A10:E10"/>
    <mergeCell ref="A1:H1"/>
    <mergeCell ref="A2:H2"/>
    <mergeCell ref="A3:H3"/>
    <mergeCell ref="C4:G4"/>
    <mergeCell ref="A8:H8"/>
    <mergeCell ref="A9:H9"/>
  </mergeCells>
  <pageMargins left="0.7" right="0.7" top="0.75" bottom="0.75" header="0.3" footer="0.3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38"/>
  <sheetViews>
    <sheetView zoomScale="90" zoomScaleNormal="90" workbookViewId="0">
      <selection activeCell="C5" sqref="C5"/>
    </sheetView>
  </sheetViews>
  <sheetFormatPr defaultRowHeight="14.4"/>
  <cols>
    <col min="1" max="1" width="35.109375" bestFit="1" customWidth="1"/>
    <col min="2" max="2" width="11.33203125" bestFit="1" customWidth="1"/>
    <col min="3" max="3" width="12.5546875" bestFit="1" customWidth="1"/>
    <col min="4" max="4" width="11.33203125" customWidth="1"/>
    <col min="5" max="6" width="12" bestFit="1" customWidth="1"/>
    <col min="7" max="7" width="11" bestFit="1" customWidth="1"/>
    <col min="8" max="8" width="12" bestFit="1" customWidth="1"/>
    <col min="9" max="9" width="11.33203125" customWidth="1"/>
    <col min="10" max="10" width="16.88671875" customWidth="1"/>
  </cols>
  <sheetData>
    <row r="1" spans="1:16" ht="29.4" customHeight="1">
      <c r="A1" s="284" t="s">
        <v>44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9"/>
    </row>
    <row r="2" spans="1:16" ht="18" customHeight="1" thickBot="1">
      <c r="A2" s="296" t="s">
        <v>156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</row>
    <row r="3" spans="1:16" ht="15.75" customHeight="1" thickTop="1" thickBot="1">
      <c r="A3" s="76"/>
      <c r="B3" s="76"/>
      <c r="C3" s="76"/>
      <c r="D3" s="293" t="s">
        <v>27</v>
      </c>
      <c r="E3" s="294"/>
      <c r="F3" s="294"/>
      <c r="G3" s="294"/>
      <c r="H3" s="295"/>
      <c r="I3" s="76"/>
      <c r="J3" s="298"/>
      <c r="K3" s="298"/>
      <c r="L3" s="298"/>
      <c r="M3" s="298"/>
      <c r="N3" s="297"/>
    </row>
    <row r="4" spans="1:16" ht="40.799999999999997" thickTop="1" thickBot="1">
      <c r="A4" s="74" t="s">
        <v>0</v>
      </c>
      <c r="B4" s="193" t="s">
        <v>131</v>
      </c>
      <c r="C4" s="51" t="s">
        <v>99</v>
      </c>
      <c r="D4" s="43" t="s">
        <v>47</v>
      </c>
      <c r="E4" s="44" t="s">
        <v>42</v>
      </c>
      <c r="F4" s="44" t="s">
        <v>48</v>
      </c>
      <c r="G4" s="153" t="s">
        <v>49</v>
      </c>
      <c r="H4" s="53" t="s">
        <v>22</v>
      </c>
      <c r="I4" s="75" t="s">
        <v>143</v>
      </c>
      <c r="J4" s="158" t="s">
        <v>101</v>
      </c>
    </row>
    <row r="5" spans="1:16" ht="15" thickTop="1">
      <c r="A5" s="18" t="s">
        <v>100</v>
      </c>
      <c r="B5" s="169">
        <v>1409</v>
      </c>
      <c r="C5" s="165">
        <v>397</v>
      </c>
      <c r="D5" s="175">
        <v>476</v>
      </c>
      <c r="E5" s="175">
        <v>37</v>
      </c>
      <c r="F5" s="175">
        <v>168</v>
      </c>
      <c r="G5" s="192">
        <f>H5-SUM(D5+E5+F5)</f>
        <v>8</v>
      </c>
      <c r="H5" s="166">
        <v>689</v>
      </c>
      <c r="I5" s="169">
        <v>1135</v>
      </c>
      <c r="J5" s="157">
        <f t="shared" ref="J5:J33" si="0">(I5-B5)/B5</f>
        <v>-0.19446415897799857</v>
      </c>
      <c r="N5" s="25"/>
      <c r="P5" s="25"/>
    </row>
    <row r="6" spans="1:16">
      <c r="A6" s="16" t="s">
        <v>58</v>
      </c>
      <c r="B6" s="169">
        <v>744</v>
      </c>
      <c r="C6" s="165">
        <v>370</v>
      </c>
      <c r="D6" s="175">
        <v>301</v>
      </c>
      <c r="E6" s="175">
        <v>16</v>
      </c>
      <c r="F6" s="175">
        <v>1</v>
      </c>
      <c r="G6" s="168">
        <f t="shared" ref="G6:G33" si="1">H6-SUM(D6+E6+F6)</f>
        <v>15</v>
      </c>
      <c r="H6" s="166">
        <v>333</v>
      </c>
      <c r="I6" s="169">
        <v>796</v>
      </c>
      <c r="J6" s="157">
        <f t="shared" si="0"/>
        <v>6.9892473118279563E-2</v>
      </c>
      <c r="N6" s="25"/>
      <c r="P6" s="25"/>
    </row>
    <row r="7" spans="1:16">
      <c r="A7" s="16" t="s">
        <v>2</v>
      </c>
      <c r="B7" s="169">
        <v>388</v>
      </c>
      <c r="C7" s="165">
        <v>566</v>
      </c>
      <c r="D7" s="175">
        <v>548</v>
      </c>
      <c r="E7" s="175">
        <v>70</v>
      </c>
      <c r="F7" s="175">
        <v>31</v>
      </c>
      <c r="G7" s="168">
        <f t="shared" si="1"/>
        <v>11</v>
      </c>
      <c r="H7" s="166">
        <v>660</v>
      </c>
      <c r="I7" s="169">
        <v>303</v>
      </c>
      <c r="J7" s="157">
        <f t="shared" si="0"/>
        <v>-0.21907216494845361</v>
      </c>
      <c r="N7" s="25"/>
      <c r="P7" s="25"/>
    </row>
    <row r="8" spans="1:16">
      <c r="A8" s="16" t="s">
        <v>3</v>
      </c>
      <c r="B8" s="169">
        <v>2252</v>
      </c>
      <c r="C8" s="165">
        <v>1914</v>
      </c>
      <c r="D8" s="175">
        <v>1064</v>
      </c>
      <c r="E8" s="175">
        <v>192</v>
      </c>
      <c r="F8" s="175">
        <v>98</v>
      </c>
      <c r="G8" s="168">
        <f t="shared" si="1"/>
        <v>123</v>
      </c>
      <c r="H8" s="166">
        <v>1477</v>
      </c>
      <c r="I8" s="169">
        <v>2782</v>
      </c>
      <c r="J8" s="157">
        <f t="shared" si="0"/>
        <v>0.23534635879218471</v>
      </c>
      <c r="N8" s="25"/>
      <c r="P8" s="25"/>
    </row>
    <row r="9" spans="1:16">
      <c r="A9" s="16" t="s">
        <v>59</v>
      </c>
      <c r="B9" s="169">
        <v>1066</v>
      </c>
      <c r="C9" s="165">
        <v>661</v>
      </c>
      <c r="D9" s="175">
        <v>716</v>
      </c>
      <c r="E9" s="175">
        <v>39</v>
      </c>
      <c r="F9" s="175">
        <v>57</v>
      </c>
      <c r="G9" s="168">
        <f t="shared" si="1"/>
        <v>85</v>
      </c>
      <c r="H9" s="166">
        <v>897</v>
      </c>
      <c r="I9" s="169">
        <v>915</v>
      </c>
      <c r="J9" s="157">
        <f t="shared" si="0"/>
        <v>-0.14165103189493433</v>
      </c>
      <c r="N9" s="25"/>
      <c r="P9" s="25"/>
    </row>
    <row r="10" spans="1:16">
      <c r="A10" s="16" t="s">
        <v>4</v>
      </c>
      <c r="B10" s="169">
        <v>9931</v>
      </c>
      <c r="C10" s="165">
        <v>6106</v>
      </c>
      <c r="D10" s="175">
        <v>5557</v>
      </c>
      <c r="E10" s="175">
        <v>507</v>
      </c>
      <c r="F10" s="175">
        <v>370</v>
      </c>
      <c r="G10" s="168">
        <f t="shared" si="1"/>
        <v>181</v>
      </c>
      <c r="H10" s="166">
        <v>6615</v>
      </c>
      <c r="I10" s="169">
        <v>9630</v>
      </c>
      <c r="J10" s="157">
        <f t="shared" si="0"/>
        <v>-3.0309133017822978E-2</v>
      </c>
      <c r="N10" s="25"/>
      <c r="P10" s="25"/>
    </row>
    <row r="11" spans="1:16">
      <c r="A11" s="16" t="s">
        <v>60</v>
      </c>
      <c r="B11" s="169">
        <v>2786</v>
      </c>
      <c r="C11" s="165">
        <v>1981</v>
      </c>
      <c r="D11" s="175">
        <v>2226</v>
      </c>
      <c r="E11" s="175">
        <v>535</v>
      </c>
      <c r="F11" s="175">
        <v>155</v>
      </c>
      <c r="G11" s="168">
        <f t="shared" si="1"/>
        <v>91</v>
      </c>
      <c r="H11" s="166">
        <v>3007</v>
      </c>
      <c r="I11" s="169">
        <v>1809</v>
      </c>
      <c r="J11" s="157">
        <f t="shared" si="0"/>
        <v>-0.35068198133524769</v>
      </c>
      <c r="N11" s="25"/>
      <c r="P11" s="25"/>
    </row>
    <row r="12" spans="1:16">
      <c r="A12" s="16" t="s">
        <v>5</v>
      </c>
      <c r="B12" s="169">
        <v>2028</v>
      </c>
      <c r="C12" s="165">
        <v>881</v>
      </c>
      <c r="D12" s="175">
        <v>608</v>
      </c>
      <c r="E12" s="175">
        <v>72</v>
      </c>
      <c r="F12" s="175">
        <v>107</v>
      </c>
      <c r="G12" s="168">
        <f t="shared" si="1"/>
        <v>34</v>
      </c>
      <c r="H12" s="166">
        <v>821</v>
      </c>
      <c r="I12" s="169">
        <v>2098</v>
      </c>
      <c r="J12" s="157">
        <f t="shared" si="0"/>
        <v>3.4516765285996058E-2</v>
      </c>
      <c r="N12" s="25"/>
      <c r="P12" s="25"/>
    </row>
    <row r="13" spans="1:16">
      <c r="A13" s="16" t="s">
        <v>61</v>
      </c>
      <c r="B13" s="169">
        <v>748</v>
      </c>
      <c r="C13" s="165">
        <v>355</v>
      </c>
      <c r="D13" s="175">
        <v>280</v>
      </c>
      <c r="E13" s="175">
        <v>64</v>
      </c>
      <c r="F13" s="175">
        <v>67</v>
      </c>
      <c r="G13" s="168">
        <f t="shared" si="1"/>
        <v>1</v>
      </c>
      <c r="H13" s="166">
        <v>412</v>
      </c>
      <c r="I13" s="169">
        <v>689</v>
      </c>
      <c r="J13" s="157">
        <f t="shared" si="0"/>
        <v>-7.8877005347593579E-2</v>
      </c>
      <c r="N13" s="25"/>
      <c r="P13" s="25"/>
    </row>
    <row r="14" spans="1:16">
      <c r="A14" s="16" t="s">
        <v>6</v>
      </c>
      <c r="B14" s="169">
        <v>212</v>
      </c>
      <c r="C14" s="165">
        <v>419</v>
      </c>
      <c r="D14" s="175">
        <v>195</v>
      </c>
      <c r="E14" s="175">
        <v>155</v>
      </c>
      <c r="F14" s="175">
        <v>16</v>
      </c>
      <c r="G14" s="168">
        <f t="shared" si="1"/>
        <v>8</v>
      </c>
      <c r="H14" s="166">
        <v>374</v>
      </c>
      <c r="I14" s="169">
        <v>266</v>
      </c>
      <c r="J14" s="157">
        <f t="shared" si="0"/>
        <v>0.25471698113207547</v>
      </c>
      <c r="N14" s="25"/>
      <c r="P14" s="25"/>
    </row>
    <row r="15" spans="1:16">
      <c r="A15" s="16" t="s">
        <v>7</v>
      </c>
      <c r="B15" s="169">
        <v>2454</v>
      </c>
      <c r="C15" s="165">
        <v>769</v>
      </c>
      <c r="D15" s="175">
        <v>667</v>
      </c>
      <c r="E15" s="175">
        <v>86</v>
      </c>
      <c r="F15" s="175">
        <v>129</v>
      </c>
      <c r="G15" s="168">
        <f t="shared" si="1"/>
        <v>21</v>
      </c>
      <c r="H15" s="166">
        <v>903</v>
      </c>
      <c r="I15" s="169">
        <v>2347</v>
      </c>
      <c r="J15" s="157">
        <f t="shared" si="0"/>
        <v>-4.3602281988590057E-2</v>
      </c>
      <c r="N15" s="25"/>
      <c r="P15" s="25"/>
    </row>
    <row r="16" spans="1:16">
      <c r="A16" s="16" t="s">
        <v>8</v>
      </c>
      <c r="B16" s="169">
        <v>41000</v>
      </c>
      <c r="C16" s="165">
        <v>16954</v>
      </c>
      <c r="D16" s="175">
        <v>13870</v>
      </c>
      <c r="E16" s="175">
        <v>1520</v>
      </c>
      <c r="F16" s="175">
        <v>3744</v>
      </c>
      <c r="G16" s="168">
        <f t="shared" si="1"/>
        <v>963</v>
      </c>
      <c r="H16" s="166">
        <v>20097</v>
      </c>
      <c r="I16" s="169">
        <v>38400</v>
      </c>
      <c r="J16" s="157">
        <f t="shared" si="0"/>
        <v>-6.3414634146341464E-2</v>
      </c>
      <c r="N16" s="25"/>
      <c r="P16" s="25"/>
    </row>
    <row r="17" spans="1:16">
      <c r="A17" s="16" t="s">
        <v>9</v>
      </c>
      <c r="B17" s="169">
        <v>1444</v>
      </c>
      <c r="C17" s="165">
        <v>808</v>
      </c>
      <c r="D17" s="175">
        <v>822</v>
      </c>
      <c r="E17" s="175">
        <v>63</v>
      </c>
      <c r="F17" s="175">
        <v>60</v>
      </c>
      <c r="G17" s="168">
        <f t="shared" si="1"/>
        <v>26</v>
      </c>
      <c r="H17" s="166">
        <v>971</v>
      </c>
      <c r="I17" s="169">
        <v>1299</v>
      </c>
      <c r="J17" s="157">
        <f t="shared" si="0"/>
        <v>-0.10041551246537396</v>
      </c>
      <c r="N17" s="25"/>
      <c r="P17" s="25"/>
    </row>
    <row r="18" spans="1:16">
      <c r="A18" s="16" t="s">
        <v>62</v>
      </c>
      <c r="B18" s="169">
        <v>1474</v>
      </c>
      <c r="C18" s="165">
        <v>975</v>
      </c>
      <c r="D18" s="175">
        <v>568</v>
      </c>
      <c r="E18" s="175">
        <v>237</v>
      </c>
      <c r="F18" s="175">
        <v>25</v>
      </c>
      <c r="G18" s="168">
        <f t="shared" si="1"/>
        <v>43</v>
      </c>
      <c r="H18" s="166">
        <v>873</v>
      </c>
      <c r="I18" s="169">
        <v>1583</v>
      </c>
      <c r="J18" s="157">
        <f t="shared" si="0"/>
        <v>7.3948439620081408E-2</v>
      </c>
      <c r="N18" s="25"/>
      <c r="P18" s="25"/>
    </row>
    <row r="19" spans="1:16">
      <c r="A19" s="16" t="s">
        <v>10</v>
      </c>
      <c r="B19" s="169">
        <v>6423</v>
      </c>
      <c r="C19" s="165">
        <v>2530</v>
      </c>
      <c r="D19" s="175">
        <v>2345</v>
      </c>
      <c r="E19" s="175">
        <v>378</v>
      </c>
      <c r="F19" s="175">
        <v>413</v>
      </c>
      <c r="G19" s="168">
        <f t="shared" si="1"/>
        <v>75</v>
      </c>
      <c r="H19" s="166">
        <v>3211</v>
      </c>
      <c r="I19" s="169">
        <v>5813</v>
      </c>
      <c r="J19" s="157">
        <f t="shared" si="0"/>
        <v>-9.4971197259847429E-2</v>
      </c>
      <c r="N19" s="25"/>
      <c r="P19" s="25"/>
    </row>
    <row r="20" spans="1:16">
      <c r="A20" s="16" t="s">
        <v>11</v>
      </c>
      <c r="B20" s="169">
        <v>2211</v>
      </c>
      <c r="C20" s="165">
        <v>568</v>
      </c>
      <c r="D20" s="175">
        <v>644</v>
      </c>
      <c r="E20" s="175">
        <v>89</v>
      </c>
      <c r="F20" s="175">
        <v>190</v>
      </c>
      <c r="G20" s="168">
        <f t="shared" si="1"/>
        <v>38</v>
      </c>
      <c r="H20" s="166">
        <v>961</v>
      </c>
      <c r="I20" s="169">
        <v>1832</v>
      </c>
      <c r="J20" s="157">
        <f t="shared" si="0"/>
        <v>-0.17141564902758932</v>
      </c>
      <c r="N20" s="25"/>
      <c r="P20" s="25"/>
    </row>
    <row r="21" spans="1:16">
      <c r="A21" s="16" t="s">
        <v>12</v>
      </c>
      <c r="B21" s="169">
        <v>634</v>
      </c>
      <c r="C21" s="165">
        <v>341</v>
      </c>
      <c r="D21" s="175">
        <v>267</v>
      </c>
      <c r="E21" s="175">
        <v>52</v>
      </c>
      <c r="F21" s="175">
        <v>22</v>
      </c>
      <c r="G21" s="168">
        <f t="shared" si="1"/>
        <v>38</v>
      </c>
      <c r="H21" s="166">
        <v>379</v>
      </c>
      <c r="I21" s="169">
        <v>632</v>
      </c>
      <c r="J21" s="157">
        <f t="shared" si="0"/>
        <v>-3.1545741324921135E-3</v>
      </c>
      <c r="N21" s="25"/>
      <c r="P21" s="25"/>
    </row>
    <row r="22" spans="1:16" ht="15.75" customHeight="1">
      <c r="A22" s="16" t="s">
        <v>13</v>
      </c>
      <c r="B22" s="169">
        <v>2483</v>
      </c>
      <c r="C22" s="165">
        <v>1054</v>
      </c>
      <c r="D22" s="175">
        <v>822</v>
      </c>
      <c r="E22" s="175">
        <v>95</v>
      </c>
      <c r="F22" s="175">
        <v>217</v>
      </c>
      <c r="G22" s="168">
        <f t="shared" si="1"/>
        <v>13</v>
      </c>
      <c r="H22" s="166">
        <v>1147</v>
      </c>
      <c r="I22" s="169">
        <v>2384</v>
      </c>
      <c r="J22" s="157">
        <f t="shared" si="0"/>
        <v>-3.987112364075715E-2</v>
      </c>
      <c r="N22" s="25"/>
      <c r="P22" s="25"/>
    </row>
    <row r="23" spans="1:16">
      <c r="A23" s="16" t="s">
        <v>14</v>
      </c>
      <c r="B23" s="169">
        <v>2821</v>
      </c>
      <c r="C23" s="165">
        <v>1463</v>
      </c>
      <c r="D23" s="175">
        <v>1119</v>
      </c>
      <c r="E23" s="175">
        <v>129</v>
      </c>
      <c r="F23" s="175">
        <v>121</v>
      </c>
      <c r="G23" s="168">
        <f t="shared" si="1"/>
        <v>51</v>
      </c>
      <c r="H23" s="166">
        <v>1420</v>
      </c>
      <c r="I23" s="169">
        <v>2902</v>
      </c>
      <c r="J23" s="157">
        <f t="shared" si="0"/>
        <v>2.8713222261609359E-2</v>
      </c>
      <c r="N23" s="25"/>
      <c r="P23" s="25"/>
    </row>
    <row r="24" spans="1:16">
      <c r="A24" s="16" t="s">
        <v>63</v>
      </c>
      <c r="B24" s="169">
        <v>2836</v>
      </c>
      <c r="C24" s="165">
        <v>1357</v>
      </c>
      <c r="D24" s="175">
        <v>1073</v>
      </c>
      <c r="E24" s="175">
        <v>132</v>
      </c>
      <c r="F24" s="175">
        <v>64</v>
      </c>
      <c r="G24" s="168">
        <f t="shared" si="1"/>
        <v>30</v>
      </c>
      <c r="H24" s="166">
        <v>1299</v>
      </c>
      <c r="I24" s="169">
        <v>2922</v>
      </c>
      <c r="J24" s="157">
        <f t="shared" si="0"/>
        <v>3.0324400564174896E-2</v>
      </c>
      <c r="N24" s="25"/>
      <c r="P24" s="25"/>
    </row>
    <row r="25" spans="1:16">
      <c r="A25" s="16" t="s">
        <v>15</v>
      </c>
      <c r="B25" s="169">
        <v>1942</v>
      </c>
      <c r="C25" s="165">
        <v>950</v>
      </c>
      <c r="D25" s="175">
        <v>757</v>
      </c>
      <c r="E25" s="175">
        <v>149</v>
      </c>
      <c r="F25" s="175">
        <v>306</v>
      </c>
      <c r="G25" s="168">
        <f t="shared" si="1"/>
        <v>11</v>
      </c>
      <c r="H25" s="166">
        <v>1223</v>
      </c>
      <c r="I25" s="169">
        <v>1684</v>
      </c>
      <c r="J25" s="157">
        <f t="shared" si="0"/>
        <v>-0.13285272914521112</v>
      </c>
      <c r="N25" s="25"/>
      <c r="P25" s="25"/>
    </row>
    <row r="26" spans="1:16">
      <c r="A26" s="16" t="s">
        <v>64</v>
      </c>
      <c r="B26" s="169">
        <v>5722</v>
      </c>
      <c r="C26" s="165">
        <v>2465</v>
      </c>
      <c r="D26" s="175">
        <v>2932</v>
      </c>
      <c r="E26" s="175">
        <v>211</v>
      </c>
      <c r="F26" s="175">
        <v>976</v>
      </c>
      <c r="G26" s="168">
        <f t="shared" si="1"/>
        <v>155</v>
      </c>
      <c r="H26" s="166">
        <v>4274</v>
      </c>
      <c r="I26" s="169">
        <v>4059</v>
      </c>
      <c r="J26" s="157">
        <f t="shared" si="0"/>
        <v>-0.2906326459279972</v>
      </c>
      <c r="N26" s="25"/>
      <c r="P26" s="25"/>
    </row>
    <row r="27" spans="1:16">
      <c r="A27" s="16" t="s">
        <v>16</v>
      </c>
      <c r="B27" s="169">
        <v>5761</v>
      </c>
      <c r="C27" s="165">
        <v>1969</v>
      </c>
      <c r="D27" s="175">
        <v>2828</v>
      </c>
      <c r="E27" s="175">
        <v>285</v>
      </c>
      <c r="F27" s="175">
        <v>335</v>
      </c>
      <c r="G27" s="168">
        <f t="shared" si="1"/>
        <v>339</v>
      </c>
      <c r="H27" s="166">
        <v>3787</v>
      </c>
      <c r="I27" s="169">
        <v>4052</v>
      </c>
      <c r="J27" s="157">
        <f t="shared" si="0"/>
        <v>-0.2966498871723659</v>
      </c>
      <c r="N27" s="25"/>
      <c r="P27" s="25"/>
    </row>
    <row r="28" spans="1:16">
      <c r="A28" s="16" t="s">
        <v>17</v>
      </c>
      <c r="B28" s="169">
        <v>3587</v>
      </c>
      <c r="C28" s="165">
        <v>1520</v>
      </c>
      <c r="D28" s="175">
        <v>983</v>
      </c>
      <c r="E28" s="175">
        <v>152</v>
      </c>
      <c r="F28" s="175">
        <v>365</v>
      </c>
      <c r="G28" s="168">
        <f t="shared" si="1"/>
        <v>32</v>
      </c>
      <c r="H28" s="166">
        <v>1532</v>
      </c>
      <c r="I28" s="169">
        <v>3581</v>
      </c>
      <c r="J28" s="157">
        <f t="shared" si="0"/>
        <v>-1.6727069974909396E-3</v>
      </c>
      <c r="N28" s="25"/>
      <c r="P28" s="25"/>
    </row>
    <row r="29" spans="1:16">
      <c r="A29" s="16" t="s">
        <v>65</v>
      </c>
      <c r="B29" s="169">
        <v>258</v>
      </c>
      <c r="C29" s="165">
        <v>299</v>
      </c>
      <c r="D29" s="175">
        <v>348</v>
      </c>
      <c r="E29" s="175">
        <v>12</v>
      </c>
      <c r="F29" s="175">
        <v>21</v>
      </c>
      <c r="G29" s="168">
        <f t="shared" si="1"/>
        <v>14</v>
      </c>
      <c r="H29" s="166">
        <v>395</v>
      </c>
      <c r="I29" s="169">
        <v>163</v>
      </c>
      <c r="J29" s="157">
        <f t="shared" si="0"/>
        <v>-0.36821705426356588</v>
      </c>
      <c r="N29" s="25"/>
      <c r="P29" s="25"/>
    </row>
    <row r="30" spans="1:16">
      <c r="A30" s="16" t="s">
        <v>18</v>
      </c>
      <c r="B30" s="169">
        <v>107</v>
      </c>
      <c r="C30" s="165">
        <v>175</v>
      </c>
      <c r="D30" s="175">
        <v>159</v>
      </c>
      <c r="E30" s="175">
        <v>16</v>
      </c>
      <c r="F30" s="175">
        <v>7</v>
      </c>
      <c r="G30" s="168">
        <f t="shared" si="1"/>
        <v>8</v>
      </c>
      <c r="H30" s="166">
        <v>190</v>
      </c>
      <c r="I30" s="169">
        <v>97</v>
      </c>
      <c r="J30" s="157">
        <f t="shared" si="0"/>
        <v>-9.3457943925233641E-2</v>
      </c>
      <c r="N30" s="25"/>
      <c r="P30" s="25"/>
    </row>
    <row r="31" spans="1:16">
      <c r="A31" s="16" t="s">
        <v>19</v>
      </c>
      <c r="B31" s="169">
        <v>1024</v>
      </c>
      <c r="C31" s="165">
        <v>1017</v>
      </c>
      <c r="D31" s="175">
        <v>714</v>
      </c>
      <c r="E31" s="175">
        <v>33</v>
      </c>
      <c r="F31" s="175">
        <v>8</v>
      </c>
      <c r="G31" s="168">
        <f t="shared" si="1"/>
        <v>4</v>
      </c>
      <c r="H31" s="166">
        <v>759</v>
      </c>
      <c r="I31" s="169">
        <v>1339</v>
      </c>
      <c r="J31" s="157">
        <f t="shared" si="0"/>
        <v>0.3076171875</v>
      </c>
      <c r="N31" s="25"/>
      <c r="P31" s="25"/>
    </row>
    <row r="32" spans="1:16">
      <c r="A32" s="16" t="s">
        <v>20</v>
      </c>
      <c r="B32" s="169">
        <v>36</v>
      </c>
      <c r="C32" s="165">
        <v>45</v>
      </c>
      <c r="D32" s="175">
        <v>47</v>
      </c>
      <c r="E32" s="175">
        <v>3</v>
      </c>
      <c r="F32" s="175">
        <v>0</v>
      </c>
      <c r="G32" s="168">
        <f t="shared" si="1"/>
        <v>1</v>
      </c>
      <c r="H32" s="166">
        <v>51</v>
      </c>
      <c r="I32" s="169">
        <v>30</v>
      </c>
      <c r="J32" s="157">
        <f t="shared" si="0"/>
        <v>-0.16666666666666666</v>
      </c>
      <c r="N32" s="25"/>
      <c r="P32" s="25"/>
    </row>
    <row r="33" spans="1:16" ht="15" thickBot="1">
      <c r="A33" s="17" t="s">
        <v>21</v>
      </c>
      <c r="B33" s="169">
        <v>4511</v>
      </c>
      <c r="C33" s="165">
        <v>1415</v>
      </c>
      <c r="D33" s="176">
        <v>1421</v>
      </c>
      <c r="E33" s="176">
        <v>296</v>
      </c>
      <c r="F33" s="176">
        <v>421</v>
      </c>
      <c r="G33" s="188">
        <f t="shared" si="1"/>
        <v>21</v>
      </c>
      <c r="H33" s="166">
        <v>2159</v>
      </c>
      <c r="I33" s="169">
        <v>3750</v>
      </c>
      <c r="J33" s="189">
        <f t="shared" si="0"/>
        <v>-0.16869873642207936</v>
      </c>
      <c r="N33" s="25"/>
      <c r="P33" s="25"/>
    </row>
    <row r="34" spans="1:16" ht="13.5" customHeight="1" thickTop="1" thickBot="1">
      <c r="A34" s="77" t="s">
        <v>22</v>
      </c>
      <c r="B34" s="191">
        <f>SUM(B5:B33)</f>
        <v>108292</v>
      </c>
      <c r="C34" s="183">
        <f>SUM(C5:C33)</f>
        <v>50324</v>
      </c>
      <c r="D34" s="184">
        <f t="shared" ref="D34:G34" si="2">SUM(D5:D33)</f>
        <v>44357</v>
      </c>
      <c r="E34" s="185">
        <f t="shared" si="2"/>
        <v>5625</v>
      </c>
      <c r="F34" s="185">
        <f t="shared" si="2"/>
        <v>8494</v>
      </c>
      <c r="G34" s="185">
        <f t="shared" si="2"/>
        <v>2440</v>
      </c>
      <c r="H34" s="186">
        <f t="shared" ref="H34" si="3">SUM(H5:H33)</f>
        <v>60916</v>
      </c>
      <c r="I34" s="187">
        <f>SUM(I5:I33)</f>
        <v>99292</v>
      </c>
      <c r="J34" s="190">
        <f t="shared" ref="J34" si="4">(I34-B34)/B34</f>
        <v>-8.3108632216599559E-2</v>
      </c>
    </row>
    <row r="35" spans="1:16" ht="15" thickTop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</row>
    <row r="36" spans="1:16" ht="20.25" customHeight="1">
      <c r="A36" s="148" t="s">
        <v>98</v>
      </c>
      <c r="B36" s="149" t="s">
        <v>102</v>
      </c>
      <c r="C36" s="149"/>
      <c r="D36" s="149"/>
      <c r="E36" s="149"/>
      <c r="F36" s="149"/>
      <c r="G36" s="150"/>
      <c r="H36" s="145"/>
      <c r="I36" s="147"/>
      <c r="J36" s="147"/>
      <c r="M36" s="83"/>
      <c r="N36" s="25"/>
    </row>
    <row r="37" spans="1:16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6">
      <c r="H38" s="25"/>
    </row>
  </sheetData>
  <mergeCells count="5">
    <mergeCell ref="D3:H3"/>
    <mergeCell ref="A2:M2"/>
    <mergeCell ref="A1:M1"/>
    <mergeCell ref="N2:N3"/>
    <mergeCell ref="J3:M3"/>
  </mergeCells>
  <printOptions horizontalCentered="1"/>
  <pageMargins left="0" right="0" top="0" bottom="0" header="0.31496062992125984" footer="0"/>
  <pageSetup paperSize="9" scale="9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8"/>
  <sheetViews>
    <sheetView workbookViewId="0">
      <selection activeCell="F8" sqref="F8"/>
    </sheetView>
  </sheetViews>
  <sheetFormatPr defaultRowHeight="14.4"/>
  <cols>
    <col min="1" max="1" width="7.88671875" customWidth="1"/>
    <col min="2" max="6" width="12.6640625" customWidth="1"/>
    <col min="7" max="7" width="14.109375" customWidth="1"/>
  </cols>
  <sheetData>
    <row r="1" spans="1:10" ht="37.200000000000003">
      <c r="A1" s="252" t="s">
        <v>44</v>
      </c>
      <c r="B1" s="252"/>
      <c r="C1" s="252"/>
      <c r="D1" s="252"/>
      <c r="E1" s="252"/>
      <c r="F1" s="252"/>
      <c r="G1" s="252"/>
    </row>
    <row r="3" spans="1:10" ht="23.4">
      <c r="B3" s="254" t="s">
        <v>23</v>
      </c>
      <c r="C3" s="254"/>
      <c r="D3" s="254"/>
      <c r="E3" s="254"/>
      <c r="F3" s="254"/>
    </row>
    <row r="4" spans="1:10" ht="23.4">
      <c r="B4" s="254" t="s">
        <v>157</v>
      </c>
      <c r="C4" s="254"/>
      <c r="D4" s="254"/>
      <c r="E4" s="254"/>
      <c r="F4" s="254"/>
    </row>
    <row r="5" spans="1:10" ht="24" thickBot="1">
      <c r="B5" s="2"/>
      <c r="C5" s="2"/>
      <c r="D5" s="2"/>
      <c r="E5" s="2"/>
      <c r="F5" s="2"/>
    </row>
    <row r="6" spans="1:10" ht="24" thickTop="1" thickBot="1">
      <c r="B6" s="19">
        <v>2019</v>
      </c>
      <c r="C6" s="19">
        <v>2020</v>
      </c>
      <c r="D6" s="19">
        <v>2021</v>
      </c>
      <c r="E6" s="19">
        <v>2022</v>
      </c>
      <c r="F6" s="19">
        <v>2023</v>
      </c>
    </row>
    <row r="7" spans="1:10" ht="24" thickTop="1" thickBot="1">
      <c r="B7" s="215">
        <v>50874</v>
      </c>
      <c r="C7" s="215">
        <v>42049</v>
      </c>
      <c r="D7" s="215">
        <v>48112</v>
      </c>
      <c r="E7" s="215">
        <v>51576</v>
      </c>
      <c r="F7" s="215">
        <v>50324</v>
      </c>
      <c r="J7" t="s">
        <v>108</v>
      </c>
    </row>
    <row r="8" spans="1:10" ht="15" thickTop="1"/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"/>
  <sheetViews>
    <sheetView topLeftCell="A10" workbookViewId="0">
      <selection activeCell="K25" sqref="K25"/>
    </sheetView>
  </sheetViews>
  <sheetFormatPr defaultRowHeight="14.4"/>
  <cols>
    <col min="1" max="1" width="7.5546875" customWidth="1"/>
    <col min="2" max="6" width="12.6640625" customWidth="1"/>
    <col min="7" max="7" width="11.88671875" customWidth="1"/>
  </cols>
  <sheetData>
    <row r="1" spans="1:7" ht="37.200000000000003">
      <c r="A1" s="252" t="s">
        <v>44</v>
      </c>
      <c r="B1" s="252"/>
      <c r="C1" s="252"/>
      <c r="D1" s="252"/>
      <c r="E1" s="252"/>
      <c r="F1" s="252"/>
      <c r="G1" s="252"/>
    </row>
    <row r="3" spans="1:7" ht="23.4">
      <c r="B3" s="254" t="s">
        <v>25</v>
      </c>
      <c r="C3" s="254"/>
      <c r="D3" s="254"/>
      <c r="E3" s="254"/>
      <c r="F3" s="254"/>
    </row>
    <row r="4" spans="1:7" ht="23.4">
      <c r="B4" s="254" t="s">
        <v>158</v>
      </c>
      <c r="C4" s="254"/>
      <c r="D4" s="254"/>
      <c r="E4" s="254"/>
      <c r="F4" s="254"/>
    </row>
    <row r="5" spans="1:7" ht="24" thickBot="1">
      <c r="B5" s="2"/>
      <c r="C5" s="2"/>
      <c r="D5" s="2"/>
      <c r="E5" s="2"/>
      <c r="F5" s="2"/>
    </row>
    <row r="6" spans="1:7" ht="24" thickTop="1" thickBot="1">
      <c r="B6" s="19">
        <v>2019</v>
      </c>
      <c r="C6" s="19">
        <v>2020</v>
      </c>
      <c r="D6" s="19">
        <v>2021</v>
      </c>
      <c r="E6" s="19">
        <v>2022</v>
      </c>
      <c r="F6" s="19">
        <v>2023</v>
      </c>
    </row>
    <row r="7" spans="1:7" ht="24" thickTop="1" thickBot="1">
      <c r="B7" s="215">
        <v>66684</v>
      </c>
      <c r="C7" s="215">
        <v>57351</v>
      </c>
      <c r="D7" s="215">
        <v>59949</v>
      </c>
      <c r="E7" s="215">
        <v>68917</v>
      </c>
      <c r="F7" s="215">
        <v>60916</v>
      </c>
    </row>
    <row r="8" spans="1:7" ht="15" thickTop="1"/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8"/>
  <sheetViews>
    <sheetView topLeftCell="A25" workbookViewId="0">
      <selection activeCell="F8" sqref="F8"/>
    </sheetView>
  </sheetViews>
  <sheetFormatPr defaultRowHeight="14.4"/>
  <cols>
    <col min="1" max="1" width="8" customWidth="1"/>
    <col min="2" max="6" width="13.88671875" bestFit="1" customWidth="1"/>
    <col min="7" max="7" width="11.5546875" customWidth="1"/>
  </cols>
  <sheetData>
    <row r="1" spans="1:7" ht="37.200000000000003">
      <c r="A1" s="252" t="s">
        <v>44</v>
      </c>
      <c r="B1" s="252"/>
      <c r="C1" s="252"/>
      <c r="D1" s="252"/>
      <c r="E1" s="252"/>
      <c r="F1" s="252"/>
      <c r="G1" s="252"/>
    </row>
    <row r="3" spans="1:7" ht="23.4">
      <c r="B3" s="254" t="s">
        <v>24</v>
      </c>
      <c r="C3" s="254"/>
      <c r="D3" s="254"/>
      <c r="E3" s="254"/>
      <c r="F3" s="254"/>
    </row>
    <row r="4" spans="1:7" ht="23.4">
      <c r="B4" s="254" t="s">
        <v>158</v>
      </c>
      <c r="C4" s="254"/>
      <c r="D4" s="254"/>
      <c r="E4" s="254"/>
      <c r="F4" s="254"/>
    </row>
    <row r="5" spans="1:7" ht="24" thickBot="1">
      <c r="B5" s="2"/>
      <c r="C5" s="2"/>
      <c r="D5" s="2"/>
      <c r="E5" s="2"/>
      <c r="F5" s="2"/>
    </row>
    <row r="6" spans="1:7" ht="24" thickTop="1" thickBot="1">
      <c r="B6" s="19">
        <v>2019</v>
      </c>
      <c r="C6" s="19">
        <v>2020</v>
      </c>
      <c r="D6" s="19">
        <v>2021</v>
      </c>
      <c r="E6" s="19">
        <v>2022</v>
      </c>
      <c r="F6" s="19">
        <v>2023</v>
      </c>
    </row>
    <row r="7" spans="1:7" ht="24" thickTop="1" thickBot="1">
      <c r="B7" s="215">
        <v>149958</v>
      </c>
      <c r="C7" s="215">
        <v>135451</v>
      </c>
      <c r="D7" s="215">
        <v>124196</v>
      </c>
      <c r="E7" s="215">
        <v>108292</v>
      </c>
      <c r="F7" s="215">
        <v>99292</v>
      </c>
    </row>
    <row r="8" spans="1:7" ht="15" thickTop="1"/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38"/>
  <sheetViews>
    <sheetView tabSelected="1" topLeftCell="A10" workbookViewId="0">
      <selection activeCell="C24" sqref="C24"/>
    </sheetView>
  </sheetViews>
  <sheetFormatPr defaultColWidth="9.109375" defaultRowHeight="14.4"/>
  <cols>
    <col min="1" max="1" width="43.44140625" bestFit="1" customWidth="1"/>
    <col min="2" max="2" width="16.6640625" customWidth="1"/>
    <col min="3" max="3" width="14" customWidth="1"/>
    <col min="4" max="4" width="14.5546875" customWidth="1"/>
    <col min="5" max="5" width="14" bestFit="1" customWidth="1"/>
    <col min="6" max="7" width="16.6640625" customWidth="1"/>
  </cols>
  <sheetData>
    <row r="1" spans="1:7" ht="33.6">
      <c r="A1" s="258" t="s">
        <v>44</v>
      </c>
      <c r="B1" s="258"/>
      <c r="C1" s="258"/>
      <c r="D1" s="258"/>
      <c r="E1" s="258"/>
      <c r="F1" s="258"/>
      <c r="G1" s="258"/>
    </row>
    <row r="2" spans="1:7" ht="28.8">
      <c r="A2" s="259" t="s">
        <v>66</v>
      </c>
      <c r="B2" s="259"/>
      <c r="C2" s="259"/>
      <c r="D2" s="259"/>
      <c r="E2" s="259"/>
      <c r="F2" s="259"/>
      <c r="G2" s="259"/>
    </row>
    <row r="3" spans="1:7" ht="20.25" customHeight="1">
      <c r="A3" s="299" t="s">
        <v>142</v>
      </c>
      <c r="B3" s="299"/>
      <c r="C3" s="299"/>
      <c r="D3" s="299"/>
      <c r="E3" s="299"/>
      <c r="F3" s="299"/>
      <c r="G3" s="299"/>
    </row>
    <row r="4" spans="1:7">
      <c r="A4" s="301" t="s">
        <v>0</v>
      </c>
      <c r="B4" s="301" t="s">
        <v>82</v>
      </c>
      <c r="C4" s="300" t="s">
        <v>67</v>
      </c>
      <c r="D4" s="300"/>
      <c r="E4" s="300"/>
      <c r="F4" s="300"/>
      <c r="G4" s="301" t="s">
        <v>87</v>
      </c>
    </row>
    <row r="5" spans="1:7" ht="54.75" customHeight="1" thickBot="1">
      <c r="A5" s="302"/>
      <c r="B5" s="303"/>
      <c r="C5" s="219" t="s">
        <v>83</v>
      </c>
      <c r="D5" s="219" t="s">
        <v>84</v>
      </c>
      <c r="E5" s="219" t="s">
        <v>85</v>
      </c>
      <c r="F5" s="219" t="s">
        <v>86</v>
      </c>
      <c r="G5" s="303"/>
    </row>
    <row r="6" spans="1:7" ht="15" thickTop="1">
      <c r="A6" s="159" t="s">
        <v>100</v>
      </c>
      <c r="B6" s="216">
        <v>1135</v>
      </c>
      <c r="C6" s="220">
        <v>2</v>
      </c>
      <c r="D6" s="220">
        <v>9</v>
      </c>
      <c r="E6" s="220">
        <v>2</v>
      </c>
      <c r="F6" s="220">
        <v>3</v>
      </c>
      <c r="G6" s="216">
        <f>B6-SUM(C6:F6)</f>
        <v>1119</v>
      </c>
    </row>
    <row r="7" spans="1:7">
      <c r="A7" s="160" t="s">
        <v>58</v>
      </c>
      <c r="B7" s="216">
        <v>796</v>
      </c>
      <c r="C7" s="220" t="s">
        <v>107</v>
      </c>
      <c r="D7" s="220">
        <v>6</v>
      </c>
      <c r="E7" s="220">
        <v>2</v>
      </c>
      <c r="F7" s="220">
        <v>2</v>
      </c>
      <c r="G7" s="216">
        <f t="shared" ref="G7:G34" si="0">B7-SUM(C7:F7)</f>
        <v>786</v>
      </c>
    </row>
    <row r="8" spans="1:7">
      <c r="A8" s="160" t="s">
        <v>2</v>
      </c>
      <c r="B8" s="216">
        <v>303</v>
      </c>
      <c r="C8" s="220">
        <v>2</v>
      </c>
      <c r="D8" s="220">
        <v>11</v>
      </c>
      <c r="E8" s="220" t="s">
        <v>107</v>
      </c>
      <c r="F8" s="220">
        <v>1</v>
      </c>
      <c r="G8" s="216">
        <f t="shared" si="0"/>
        <v>289</v>
      </c>
    </row>
    <row r="9" spans="1:7">
      <c r="A9" s="160" t="s">
        <v>3</v>
      </c>
      <c r="B9" s="216">
        <v>2782</v>
      </c>
      <c r="C9" s="220" t="s">
        <v>107</v>
      </c>
      <c r="D9" s="220">
        <v>42</v>
      </c>
      <c r="E9" s="220">
        <v>2</v>
      </c>
      <c r="F9" s="220">
        <v>5</v>
      </c>
      <c r="G9" s="216">
        <f t="shared" si="0"/>
        <v>2733</v>
      </c>
    </row>
    <row r="10" spans="1:7">
      <c r="A10" s="160" t="s">
        <v>59</v>
      </c>
      <c r="B10" s="216">
        <v>915</v>
      </c>
      <c r="C10" s="220">
        <v>1</v>
      </c>
      <c r="D10" s="220">
        <v>13</v>
      </c>
      <c r="E10" s="220">
        <v>1</v>
      </c>
      <c r="F10" s="220">
        <v>4</v>
      </c>
      <c r="G10" s="216">
        <f t="shared" si="0"/>
        <v>896</v>
      </c>
    </row>
    <row r="11" spans="1:7">
      <c r="A11" s="160" t="s">
        <v>4</v>
      </c>
      <c r="B11" s="216">
        <v>9630</v>
      </c>
      <c r="C11" s="220">
        <v>5</v>
      </c>
      <c r="D11" s="220">
        <v>139</v>
      </c>
      <c r="E11" s="220">
        <v>13</v>
      </c>
      <c r="F11" s="220">
        <v>51</v>
      </c>
      <c r="G11" s="216">
        <f t="shared" si="0"/>
        <v>9422</v>
      </c>
    </row>
    <row r="12" spans="1:7">
      <c r="A12" s="160" t="s">
        <v>60</v>
      </c>
      <c r="B12" s="216">
        <v>1809</v>
      </c>
      <c r="C12" s="220" t="s">
        <v>107</v>
      </c>
      <c r="D12" s="220">
        <v>47</v>
      </c>
      <c r="E12" s="220">
        <v>4</v>
      </c>
      <c r="F12" s="220">
        <v>17</v>
      </c>
      <c r="G12" s="216">
        <f t="shared" si="0"/>
        <v>1741</v>
      </c>
    </row>
    <row r="13" spans="1:7">
      <c r="A13" s="160" t="s">
        <v>5</v>
      </c>
      <c r="B13" s="216">
        <v>2098</v>
      </c>
      <c r="C13" s="220" t="s">
        <v>107</v>
      </c>
      <c r="D13" s="220">
        <v>18</v>
      </c>
      <c r="E13" s="220" t="s">
        <v>107</v>
      </c>
      <c r="F13" s="220">
        <v>4</v>
      </c>
      <c r="G13" s="216">
        <f t="shared" si="0"/>
        <v>2076</v>
      </c>
    </row>
    <row r="14" spans="1:7">
      <c r="A14" s="160" t="s">
        <v>61</v>
      </c>
      <c r="B14" s="216">
        <v>689</v>
      </c>
      <c r="C14" s="220" t="s">
        <v>107</v>
      </c>
      <c r="D14" s="220">
        <v>5</v>
      </c>
      <c r="E14" s="220" t="s">
        <v>107</v>
      </c>
      <c r="F14" s="220" t="s">
        <v>107</v>
      </c>
      <c r="G14" s="216">
        <f t="shared" si="0"/>
        <v>684</v>
      </c>
    </row>
    <row r="15" spans="1:7">
      <c r="A15" s="160" t="s">
        <v>6</v>
      </c>
      <c r="B15" s="216">
        <v>266</v>
      </c>
      <c r="C15" s="220" t="s">
        <v>107</v>
      </c>
      <c r="D15" s="220">
        <v>8</v>
      </c>
      <c r="E15" s="220" t="s">
        <v>107</v>
      </c>
      <c r="F15" s="220" t="s">
        <v>107</v>
      </c>
      <c r="G15" s="216">
        <f t="shared" si="0"/>
        <v>258</v>
      </c>
    </row>
    <row r="16" spans="1:7">
      <c r="A16" s="160" t="s">
        <v>7</v>
      </c>
      <c r="B16" s="216">
        <v>2347</v>
      </c>
      <c r="C16" s="220" t="s">
        <v>107</v>
      </c>
      <c r="D16" s="220">
        <v>21</v>
      </c>
      <c r="E16" s="220">
        <v>27</v>
      </c>
      <c r="F16" s="220">
        <v>14</v>
      </c>
      <c r="G16" s="216">
        <f t="shared" si="0"/>
        <v>2285</v>
      </c>
    </row>
    <row r="17" spans="1:7">
      <c r="A17" s="160" t="s">
        <v>8</v>
      </c>
      <c r="B17" s="216">
        <v>38400</v>
      </c>
      <c r="C17" s="220">
        <v>35</v>
      </c>
      <c r="D17" s="220">
        <v>432</v>
      </c>
      <c r="E17" s="221">
        <v>88</v>
      </c>
      <c r="F17" s="220">
        <v>66</v>
      </c>
      <c r="G17" s="216">
        <f t="shared" si="0"/>
        <v>37779</v>
      </c>
    </row>
    <row r="18" spans="1:7">
      <c r="A18" s="160" t="s">
        <v>9</v>
      </c>
      <c r="B18" s="216">
        <v>1299</v>
      </c>
      <c r="C18" s="220">
        <v>1</v>
      </c>
      <c r="D18" s="220">
        <v>18</v>
      </c>
      <c r="E18" s="220">
        <v>7</v>
      </c>
      <c r="F18" s="220">
        <v>5</v>
      </c>
      <c r="G18" s="216">
        <f t="shared" si="0"/>
        <v>1268</v>
      </c>
    </row>
    <row r="19" spans="1:7">
      <c r="A19" s="160" t="s">
        <v>62</v>
      </c>
      <c r="B19" s="216">
        <v>1583</v>
      </c>
      <c r="C19" s="220">
        <v>1</v>
      </c>
      <c r="D19" s="220">
        <v>4</v>
      </c>
      <c r="E19" s="220" t="s">
        <v>107</v>
      </c>
      <c r="F19" s="220">
        <v>1</v>
      </c>
      <c r="G19" s="216">
        <f t="shared" si="0"/>
        <v>1577</v>
      </c>
    </row>
    <row r="20" spans="1:7">
      <c r="A20" s="160" t="s">
        <v>10</v>
      </c>
      <c r="B20" s="216">
        <v>5813</v>
      </c>
      <c r="C20" s="220" t="s">
        <v>107</v>
      </c>
      <c r="D20" s="220">
        <v>25</v>
      </c>
      <c r="E20" s="220">
        <v>3</v>
      </c>
      <c r="F20" s="220">
        <v>3</v>
      </c>
      <c r="G20" s="216">
        <f t="shared" si="0"/>
        <v>5782</v>
      </c>
    </row>
    <row r="21" spans="1:7">
      <c r="A21" s="160" t="s">
        <v>11</v>
      </c>
      <c r="B21" s="216">
        <v>1832</v>
      </c>
      <c r="C21" s="220" t="s">
        <v>107</v>
      </c>
      <c r="D21" s="220">
        <v>17</v>
      </c>
      <c r="E21" s="220">
        <v>11</v>
      </c>
      <c r="F21" s="220">
        <v>11</v>
      </c>
      <c r="G21" s="216">
        <f t="shared" si="0"/>
        <v>1793</v>
      </c>
    </row>
    <row r="22" spans="1:7">
      <c r="A22" s="160" t="s">
        <v>12</v>
      </c>
      <c r="B22" s="216">
        <v>632</v>
      </c>
      <c r="C22" s="220"/>
      <c r="D22" s="220">
        <v>2</v>
      </c>
      <c r="E22" s="221" t="s">
        <v>107</v>
      </c>
      <c r="F22" s="220" t="s">
        <v>107</v>
      </c>
      <c r="G22" s="216">
        <f t="shared" si="0"/>
        <v>630</v>
      </c>
    </row>
    <row r="23" spans="1:7">
      <c r="A23" s="160" t="s">
        <v>13</v>
      </c>
      <c r="B23" s="216">
        <v>2384</v>
      </c>
      <c r="C23" s="220">
        <v>3</v>
      </c>
      <c r="D23" s="220">
        <v>13</v>
      </c>
      <c r="E23" s="220">
        <v>33</v>
      </c>
      <c r="F23" s="220" t="s">
        <v>107</v>
      </c>
      <c r="G23" s="216">
        <f t="shared" si="0"/>
        <v>2335</v>
      </c>
    </row>
    <row r="24" spans="1:7">
      <c r="A24" s="160" t="s">
        <v>14</v>
      </c>
      <c r="B24" s="216">
        <v>2902</v>
      </c>
      <c r="C24" s="220">
        <v>1</v>
      </c>
      <c r="D24" s="220">
        <v>21</v>
      </c>
      <c r="E24" s="220">
        <v>20</v>
      </c>
      <c r="F24" s="220">
        <v>4</v>
      </c>
      <c r="G24" s="216">
        <f t="shared" si="0"/>
        <v>2856</v>
      </c>
    </row>
    <row r="25" spans="1:7">
      <c r="A25" s="160" t="s">
        <v>63</v>
      </c>
      <c r="B25" s="216">
        <v>2922</v>
      </c>
      <c r="C25" s="220" t="s">
        <v>107</v>
      </c>
      <c r="D25" s="220">
        <v>30</v>
      </c>
      <c r="E25" s="220">
        <v>3</v>
      </c>
      <c r="F25" s="220">
        <v>3</v>
      </c>
      <c r="G25" s="216">
        <f t="shared" si="0"/>
        <v>2886</v>
      </c>
    </row>
    <row r="26" spans="1:7">
      <c r="A26" s="160" t="s">
        <v>15</v>
      </c>
      <c r="B26" s="216">
        <v>1684</v>
      </c>
      <c r="C26" s="220" t="s">
        <v>107</v>
      </c>
      <c r="D26" s="220">
        <v>6</v>
      </c>
      <c r="E26" s="220" t="s">
        <v>107</v>
      </c>
      <c r="F26" s="220">
        <v>1</v>
      </c>
      <c r="G26" s="216">
        <f t="shared" si="0"/>
        <v>1677</v>
      </c>
    </row>
    <row r="27" spans="1:7">
      <c r="A27" s="160" t="s">
        <v>64</v>
      </c>
      <c r="B27" s="216">
        <v>4059</v>
      </c>
      <c r="C27" s="220">
        <v>9</v>
      </c>
      <c r="D27" s="220">
        <v>167</v>
      </c>
      <c r="E27" s="220">
        <v>2</v>
      </c>
      <c r="F27" s="220">
        <v>20</v>
      </c>
      <c r="G27" s="216">
        <f t="shared" si="0"/>
        <v>3861</v>
      </c>
    </row>
    <row r="28" spans="1:7">
      <c r="A28" s="160" t="s">
        <v>16</v>
      </c>
      <c r="B28" s="216">
        <v>4052</v>
      </c>
      <c r="C28" s="220">
        <v>2</v>
      </c>
      <c r="D28" s="220">
        <v>46</v>
      </c>
      <c r="E28" s="220">
        <v>8</v>
      </c>
      <c r="F28" s="220">
        <v>26</v>
      </c>
      <c r="G28" s="216">
        <f t="shared" si="0"/>
        <v>3970</v>
      </c>
    </row>
    <row r="29" spans="1:7">
      <c r="A29" s="160" t="s">
        <v>17</v>
      </c>
      <c r="B29" s="216">
        <v>3581</v>
      </c>
      <c r="C29" s="220">
        <v>1</v>
      </c>
      <c r="D29" s="220">
        <v>32</v>
      </c>
      <c r="E29" s="220">
        <v>5</v>
      </c>
      <c r="F29" s="220">
        <v>9</v>
      </c>
      <c r="G29" s="216">
        <f t="shared" si="0"/>
        <v>3534</v>
      </c>
    </row>
    <row r="30" spans="1:7">
      <c r="A30" s="160" t="s">
        <v>65</v>
      </c>
      <c r="B30" s="216">
        <v>163</v>
      </c>
      <c r="C30" s="220">
        <v>1</v>
      </c>
      <c r="D30" s="220">
        <v>2</v>
      </c>
      <c r="E30" s="220" t="s">
        <v>107</v>
      </c>
      <c r="F30" s="220" t="s">
        <v>107</v>
      </c>
      <c r="G30" s="216">
        <f t="shared" si="0"/>
        <v>160</v>
      </c>
    </row>
    <row r="31" spans="1:7">
      <c r="A31" s="160" t="s">
        <v>18</v>
      </c>
      <c r="B31" s="216">
        <v>97</v>
      </c>
      <c r="C31" s="220">
        <v>11</v>
      </c>
      <c r="D31" s="220">
        <v>3</v>
      </c>
      <c r="E31" s="220" t="s">
        <v>107</v>
      </c>
      <c r="F31" s="220" t="s">
        <v>107</v>
      </c>
      <c r="G31" s="216">
        <f t="shared" si="0"/>
        <v>83</v>
      </c>
    </row>
    <row r="32" spans="1:7">
      <c r="A32" s="160" t="s">
        <v>19</v>
      </c>
      <c r="B32" s="216">
        <v>1339</v>
      </c>
      <c r="C32" s="220" t="s">
        <v>107</v>
      </c>
      <c r="D32" s="220">
        <v>8</v>
      </c>
      <c r="E32" s="220">
        <v>2</v>
      </c>
      <c r="F32" s="220">
        <v>4</v>
      </c>
      <c r="G32" s="216">
        <f t="shared" si="0"/>
        <v>1325</v>
      </c>
    </row>
    <row r="33" spans="1:8">
      <c r="A33" s="160" t="s">
        <v>20</v>
      </c>
      <c r="B33" s="216">
        <v>30</v>
      </c>
      <c r="C33" s="220" t="s">
        <v>107</v>
      </c>
      <c r="D33" s="220">
        <v>1</v>
      </c>
      <c r="E33" s="220" t="s">
        <v>107</v>
      </c>
      <c r="F33" s="220" t="s">
        <v>107</v>
      </c>
      <c r="G33" s="216">
        <f t="shared" si="0"/>
        <v>29</v>
      </c>
    </row>
    <row r="34" spans="1:8" ht="15" thickBot="1">
      <c r="A34" s="161" t="s">
        <v>21</v>
      </c>
      <c r="B34" s="216">
        <v>3750</v>
      </c>
      <c r="C34" s="220" t="s">
        <v>107</v>
      </c>
      <c r="D34" s="220">
        <v>20</v>
      </c>
      <c r="E34" s="221">
        <v>17</v>
      </c>
      <c r="F34" s="220">
        <v>27</v>
      </c>
      <c r="G34" s="216">
        <f t="shared" si="0"/>
        <v>3686</v>
      </c>
    </row>
    <row r="35" spans="1:8" ht="15" thickTop="1">
      <c r="A35" s="218" t="s">
        <v>22</v>
      </c>
      <c r="B35" s="217">
        <f>SUM(B6:B34)</f>
        <v>99292</v>
      </c>
      <c r="C35" s="222">
        <f t="shared" ref="C35:F35" si="1">SUM(C6:C34)</f>
        <v>75</v>
      </c>
      <c r="D35" s="222">
        <f t="shared" si="1"/>
        <v>1166</v>
      </c>
      <c r="E35" s="222">
        <f t="shared" si="1"/>
        <v>250</v>
      </c>
      <c r="F35" s="222">
        <f t="shared" si="1"/>
        <v>281</v>
      </c>
      <c r="G35" s="217">
        <f>SUM(G6:G34)</f>
        <v>97520</v>
      </c>
    </row>
    <row r="37" spans="1:8" ht="62.25" customHeight="1">
      <c r="A37" s="257" t="s">
        <v>106</v>
      </c>
      <c r="B37" s="257"/>
      <c r="C37" s="257"/>
      <c r="D37" s="257"/>
      <c r="E37" s="257"/>
      <c r="F37" s="257"/>
      <c r="G37" s="257"/>
      <c r="H37" s="257"/>
    </row>
    <row r="38" spans="1:8">
      <c r="A38" s="256" t="s">
        <v>88</v>
      </c>
      <c r="B38" s="256"/>
      <c r="C38" s="256"/>
      <c r="D38" s="256"/>
      <c r="E38" s="256"/>
    </row>
  </sheetData>
  <mergeCells count="9">
    <mergeCell ref="A38:E38"/>
    <mergeCell ref="A1:G1"/>
    <mergeCell ref="A2:G2"/>
    <mergeCell ref="A3:G3"/>
    <mergeCell ref="C4:F4"/>
    <mergeCell ref="A37:H37"/>
    <mergeCell ref="A4:A5"/>
    <mergeCell ref="G4:G5"/>
    <mergeCell ref="B4:B5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F8" sqref="F8"/>
    </sheetView>
  </sheetViews>
  <sheetFormatPr defaultRowHeight="14.4"/>
  <cols>
    <col min="1" max="1" width="7.109375" customWidth="1"/>
    <col min="2" max="6" width="12.6640625" customWidth="1"/>
  </cols>
  <sheetData>
    <row r="1" spans="1:7" ht="46.8">
      <c r="A1" s="255" t="s">
        <v>43</v>
      </c>
      <c r="B1" s="255"/>
      <c r="C1" s="255"/>
      <c r="D1" s="255"/>
      <c r="E1" s="255"/>
      <c r="F1" s="255"/>
      <c r="G1" s="255"/>
    </row>
    <row r="3" spans="1:7" ht="23.4">
      <c r="A3" s="254" t="s">
        <v>23</v>
      </c>
      <c r="B3" s="254"/>
      <c r="C3" s="254"/>
      <c r="D3" s="254"/>
      <c r="E3" s="254"/>
      <c r="F3" s="254"/>
      <c r="G3" s="254"/>
    </row>
    <row r="4" spans="1:7" ht="23.4">
      <c r="B4" s="254" t="s">
        <v>144</v>
      </c>
      <c r="C4" s="254"/>
      <c r="D4" s="254"/>
      <c r="E4" s="254"/>
      <c r="F4" s="254"/>
    </row>
    <row r="5" spans="1:7" ht="24" thickBot="1">
      <c r="B5" s="2"/>
      <c r="C5" s="2"/>
      <c r="D5" s="2"/>
      <c r="E5" s="2"/>
      <c r="F5" s="2"/>
    </row>
    <row r="6" spans="1:7" ht="24" thickTop="1" thickBot="1">
      <c r="B6" s="19">
        <v>2019</v>
      </c>
      <c r="C6" s="19">
        <v>2020</v>
      </c>
      <c r="D6" s="19">
        <v>2021</v>
      </c>
      <c r="E6" s="19">
        <v>2022</v>
      </c>
      <c r="F6" s="19">
        <v>2023</v>
      </c>
    </row>
    <row r="7" spans="1:7" ht="24" thickTop="1" thickBot="1">
      <c r="B7" s="215">
        <v>10758</v>
      </c>
      <c r="C7" s="215">
        <v>10163</v>
      </c>
      <c r="D7" s="215">
        <v>10797</v>
      </c>
      <c r="E7" s="215">
        <v>9946</v>
      </c>
      <c r="F7" s="215">
        <v>10069</v>
      </c>
    </row>
    <row r="8" spans="1:7" ht="15" thickTop="1"/>
  </sheetData>
  <mergeCells count="3">
    <mergeCell ref="B4:F4"/>
    <mergeCell ref="A3:G3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9"/>
  <sheetViews>
    <sheetView workbookViewId="0">
      <selection activeCell="L5" sqref="L5"/>
    </sheetView>
  </sheetViews>
  <sheetFormatPr defaultRowHeight="14.4"/>
  <cols>
    <col min="2" max="2" width="7.44140625" customWidth="1"/>
    <col min="3" max="3" width="23.109375" bestFit="1" customWidth="1"/>
    <col min="4" max="10" width="13.33203125" bestFit="1" customWidth="1"/>
    <col min="11" max="13" width="12.44140625" bestFit="1" customWidth="1"/>
  </cols>
  <sheetData>
    <row r="1" spans="2:10" ht="44.4">
      <c r="C1" s="304" t="s">
        <v>45</v>
      </c>
      <c r="D1" s="304"/>
      <c r="E1" s="304"/>
      <c r="F1" s="304"/>
      <c r="G1" s="304"/>
      <c r="H1" s="304"/>
    </row>
    <row r="2" spans="2:10" ht="23.4">
      <c r="B2" s="5"/>
      <c r="C2" s="297" t="s">
        <v>46</v>
      </c>
      <c r="D2" s="297"/>
      <c r="E2" s="297"/>
      <c r="F2" s="297"/>
      <c r="G2" s="297"/>
      <c r="H2" s="297"/>
      <c r="I2" s="5"/>
      <c r="J2" s="5"/>
    </row>
    <row r="3" spans="2:10" ht="23.4">
      <c r="B3" s="5"/>
      <c r="C3" s="297" t="s">
        <v>157</v>
      </c>
      <c r="D3" s="297"/>
      <c r="E3" s="297"/>
      <c r="F3" s="297"/>
      <c r="G3" s="297"/>
      <c r="H3" s="297"/>
      <c r="I3" s="5"/>
      <c r="J3" s="5"/>
    </row>
    <row r="4" spans="2:10" ht="6.75" customHeight="1" thickBot="1"/>
    <row r="5" spans="2:10" ht="22.2" thickTop="1" thickBot="1">
      <c r="C5" s="31" t="s">
        <v>26</v>
      </c>
      <c r="D5" s="7">
        <v>2019</v>
      </c>
      <c r="E5" s="8">
        <v>2020</v>
      </c>
      <c r="F5" s="27">
        <v>2021</v>
      </c>
      <c r="G5" s="30">
        <v>2022</v>
      </c>
      <c r="H5" s="30">
        <v>2023</v>
      </c>
    </row>
    <row r="6" spans="2:10" ht="21.6" thickTop="1">
      <c r="C6" s="21" t="s">
        <v>1</v>
      </c>
      <c r="D6" s="138">
        <v>61632</v>
      </c>
      <c r="E6" s="138">
        <v>52212</v>
      </c>
      <c r="F6" s="138">
        <v>58909</v>
      </c>
      <c r="G6" s="194">
        <v>61522</v>
      </c>
      <c r="H6" s="194">
        <v>60393</v>
      </c>
    </row>
    <row r="7" spans="2:10" ht="21">
      <c r="C7" s="22" t="s">
        <v>27</v>
      </c>
      <c r="D7" s="139">
        <v>78835</v>
      </c>
      <c r="E7" s="139">
        <v>69162</v>
      </c>
      <c r="F7" s="139">
        <v>71738</v>
      </c>
      <c r="G7" s="195">
        <v>83635</v>
      </c>
      <c r="H7" s="195">
        <v>74495</v>
      </c>
    </row>
    <row r="8" spans="2:10" ht="21.6" thickBot="1">
      <c r="C8" s="23" t="s">
        <v>28</v>
      </c>
      <c r="D8" s="140">
        <v>173968</v>
      </c>
      <c r="E8" s="140">
        <v>158147</v>
      </c>
      <c r="F8" s="140">
        <v>145962</v>
      </c>
      <c r="G8" s="196">
        <v>125349</v>
      </c>
      <c r="H8" s="196">
        <v>112926</v>
      </c>
    </row>
    <row r="9" spans="2:10" ht="15" thickTop="1"/>
  </sheetData>
  <mergeCells count="3">
    <mergeCell ref="C1:H1"/>
    <mergeCell ref="C3:H3"/>
    <mergeCell ref="C2:H2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38"/>
  <sheetViews>
    <sheetView topLeftCell="E1" zoomScale="90" zoomScaleNormal="90" workbookViewId="0">
      <selection activeCell="B7" sqref="B7:W37"/>
    </sheetView>
  </sheetViews>
  <sheetFormatPr defaultColWidth="9.109375" defaultRowHeight="14.4"/>
  <cols>
    <col min="1" max="1" width="37.6640625" customWidth="1"/>
    <col min="3" max="3" width="11" customWidth="1"/>
    <col min="4" max="4" width="9.5546875" customWidth="1"/>
    <col min="5" max="5" width="9" customWidth="1"/>
    <col min="6" max="6" width="9.33203125" customWidth="1"/>
    <col min="7" max="7" width="10.109375" customWidth="1"/>
    <col min="8" max="8" width="9.88671875" bestFit="1" customWidth="1"/>
    <col min="9" max="9" width="11.44140625" customWidth="1"/>
    <col min="10" max="10" width="11.109375" customWidth="1"/>
    <col min="11" max="11" width="10.5546875" customWidth="1"/>
    <col min="13" max="15" width="10.88671875" customWidth="1"/>
    <col min="16" max="16" width="11.5546875" customWidth="1"/>
    <col min="17" max="17" width="11.6640625" customWidth="1"/>
    <col min="18" max="18" width="11.5546875" customWidth="1"/>
    <col min="19" max="19" width="11" customWidth="1"/>
    <col min="20" max="20" width="12.88671875" customWidth="1"/>
    <col min="21" max="22" width="11" customWidth="1"/>
    <col min="23" max="23" width="9" customWidth="1"/>
    <col min="24" max="24" width="9.6640625" bestFit="1" customWidth="1"/>
  </cols>
  <sheetData>
    <row r="1" spans="1:28">
      <c r="A1" s="305" t="s">
        <v>159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6"/>
    </row>
    <row r="2" spans="1:28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6"/>
    </row>
    <row r="3" spans="1:28" ht="15" thickBot="1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6"/>
    </row>
    <row r="4" spans="1:28">
      <c r="A4" s="307" t="s">
        <v>0</v>
      </c>
      <c r="B4" s="310" t="s">
        <v>127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1"/>
    </row>
    <row r="5" spans="1:28" ht="15" thickBot="1">
      <c r="A5" s="308"/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3"/>
    </row>
    <row r="6" spans="1:28" ht="29.4" thickBot="1">
      <c r="A6" s="309"/>
      <c r="B6" s="226" t="s">
        <v>115</v>
      </c>
      <c r="C6" s="208" t="s">
        <v>116</v>
      </c>
      <c r="D6" s="208" t="s">
        <v>111</v>
      </c>
      <c r="E6" s="209" t="s">
        <v>117</v>
      </c>
      <c r="F6" s="209" t="s">
        <v>137</v>
      </c>
      <c r="G6" s="208" t="s">
        <v>136</v>
      </c>
      <c r="H6" s="209" t="s">
        <v>134</v>
      </c>
      <c r="I6" s="208" t="s">
        <v>118</v>
      </c>
      <c r="J6" s="208" t="s">
        <v>133</v>
      </c>
      <c r="K6" s="208" t="s">
        <v>119</v>
      </c>
      <c r="L6" s="208" t="s">
        <v>135</v>
      </c>
      <c r="M6" s="208" t="s">
        <v>138</v>
      </c>
      <c r="N6" s="208" t="s">
        <v>139</v>
      </c>
      <c r="O6" s="208" t="s">
        <v>120</v>
      </c>
      <c r="P6" s="208" t="s">
        <v>121</v>
      </c>
      <c r="Q6" s="208" t="s">
        <v>122</v>
      </c>
      <c r="R6" s="208" t="s">
        <v>123</v>
      </c>
      <c r="S6" s="208" t="s">
        <v>124</v>
      </c>
      <c r="T6" s="208" t="s">
        <v>125</v>
      </c>
      <c r="U6" s="208" t="s">
        <v>140</v>
      </c>
      <c r="V6" s="208" t="s">
        <v>160</v>
      </c>
      <c r="W6" s="208" t="s">
        <v>126</v>
      </c>
      <c r="X6" s="208" t="s">
        <v>22</v>
      </c>
    </row>
    <row r="7" spans="1:28">
      <c r="A7" s="178" t="s">
        <v>109</v>
      </c>
      <c r="B7" s="225">
        <v>15.592412354752211</v>
      </c>
      <c r="C7" s="225">
        <v>1.9465686761346708</v>
      </c>
      <c r="D7" s="225">
        <v>4.0619723905055114</v>
      </c>
      <c r="E7" s="225">
        <v>9.3653788856887488</v>
      </c>
      <c r="F7" s="225">
        <v>5.2835435495083916</v>
      </c>
      <c r="G7" s="225">
        <v>3.3965637103982522</v>
      </c>
      <c r="H7" s="225">
        <v>0.95342139239249191</v>
      </c>
      <c r="I7" s="225">
        <v>3.3369748733737215</v>
      </c>
      <c r="J7" s="225">
        <v>1.7380077465488131</v>
      </c>
      <c r="K7" s="225">
        <v>0.48664216903366769</v>
      </c>
      <c r="L7" s="225">
        <v>7.0314827688946275</v>
      </c>
      <c r="M7" s="225">
        <v>1.231502631840302</v>
      </c>
      <c r="N7" s="225">
        <v>0.65547720726983816</v>
      </c>
      <c r="O7" s="225">
        <v>0.83424371834343036</v>
      </c>
      <c r="P7" s="225">
        <v>1.7479392193862349</v>
      </c>
      <c r="Q7" s="225">
        <v>2.1451981328831065</v>
      </c>
      <c r="R7" s="225">
        <v>1.181845267653193</v>
      </c>
      <c r="S7" s="225">
        <v>1.1023934849538186</v>
      </c>
      <c r="T7" s="225">
        <v>2.6219088290793526</v>
      </c>
      <c r="U7" s="225">
        <v>3.6150561128215313</v>
      </c>
      <c r="V7" s="225">
        <v>0.35753302214718441</v>
      </c>
      <c r="W7" s="225">
        <v>31.313933856390904</v>
      </c>
      <c r="X7" s="206">
        <f>SUM(B7:W7)</f>
        <v>100</v>
      </c>
      <c r="AB7" s="242"/>
    </row>
    <row r="8" spans="1:28">
      <c r="A8" s="178" t="s">
        <v>110</v>
      </c>
      <c r="B8" s="225">
        <v>40.266222961730449</v>
      </c>
      <c r="C8" s="225">
        <v>1.0815307820299502</v>
      </c>
      <c r="D8" s="225">
        <v>2.1630615640599005</v>
      </c>
      <c r="E8" s="225">
        <v>6.1564059900166388</v>
      </c>
      <c r="F8" s="225">
        <v>2.5790349417637271</v>
      </c>
      <c r="G8" s="225">
        <v>4.1597337770382694</v>
      </c>
      <c r="H8" s="225">
        <v>0.74875207986688852</v>
      </c>
      <c r="I8" s="225">
        <v>0.91514143094841938</v>
      </c>
      <c r="J8" s="225">
        <v>8.3194675540765387E-2</v>
      </c>
      <c r="K8" s="225">
        <v>2.4958402662229617</v>
      </c>
      <c r="L8" s="225">
        <v>3.7437603993344428</v>
      </c>
      <c r="M8" s="225">
        <v>0.33277870216306155</v>
      </c>
      <c r="N8" s="225">
        <v>0.41597337770382692</v>
      </c>
      <c r="O8" s="225">
        <v>1.0815307820299502</v>
      </c>
      <c r="P8" s="225">
        <v>4.0765391014975041</v>
      </c>
      <c r="Q8" s="225">
        <v>2.3294509151414311</v>
      </c>
      <c r="R8" s="225">
        <v>3.7437603993344428</v>
      </c>
      <c r="S8" s="225">
        <v>0.74875207986688852</v>
      </c>
      <c r="T8" s="225" t="s">
        <v>107</v>
      </c>
      <c r="U8" s="225">
        <v>2.5790349417637271</v>
      </c>
      <c r="V8" s="225">
        <v>0.49916805324459235</v>
      </c>
      <c r="W8" s="225">
        <v>19.800332778702163</v>
      </c>
      <c r="X8" s="206">
        <f t="shared" ref="X8:X38" si="0">SUM(B8:W8)</f>
        <v>100</v>
      </c>
      <c r="AB8" s="242"/>
    </row>
    <row r="9" spans="1:28">
      <c r="A9" s="178" t="s">
        <v>100</v>
      </c>
      <c r="B9" s="225">
        <v>10.552763819095476</v>
      </c>
      <c r="C9" s="225">
        <v>1.0050251256281406</v>
      </c>
      <c r="D9" s="225">
        <v>3.7688442211055273</v>
      </c>
      <c r="E9" s="225">
        <v>8.5427135678391952</v>
      </c>
      <c r="F9" s="225">
        <v>4.2713567839195976</v>
      </c>
      <c r="G9" s="225">
        <v>7.7889447236180906</v>
      </c>
      <c r="H9" s="225">
        <v>4.0201005025125625</v>
      </c>
      <c r="I9" s="225">
        <v>0.75376884422110546</v>
      </c>
      <c r="J9" s="225">
        <v>0.75376884422110546</v>
      </c>
      <c r="K9" s="225">
        <v>2.512562814070352</v>
      </c>
      <c r="L9" s="225">
        <v>3.7688442211055273</v>
      </c>
      <c r="M9" s="225">
        <v>4.0201005025125625</v>
      </c>
      <c r="N9" s="225">
        <v>2.7638190954773871</v>
      </c>
      <c r="O9" s="225">
        <v>1.7587939698492463</v>
      </c>
      <c r="P9" s="225" t="s">
        <v>107</v>
      </c>
      <c r="Q9" s="225">
        <v>4.7738693467336679</v>
      </c>
      <c r="R9" s="225">
        <v>4.2713567839195976</v>
      </c>
      <c r="S9" s="225">
        <v>2.0100502512562812</v>
      </c>
      <c r="T9" s="225" t="s">
        <v>107</v>
      </c>
      <c r="U9" s="225">
        <v>0.50251256281407031</v>
      </c>
      <c r="V9" s="225">
        <v>2.512562814070352</v>
      </c>
      <c r="W9" s="225">
        <v>29.64824120603015</v>
      </c>
      <c r="X9" s="206">
        <f t="shared" si="0"/>
        <v>100</v>
      </c>
      <c r="AB9" s="242"/>
    </row>
    <row r="10" spans="1:28">
      <c r="A10" s="179" t="s">
        <v>58</v>
      </c>
      <c r="B10" s="225">
        <v>10</v>
      </c>
      <c r="C10" s="225">
        <v>1.3513513513513513</v>
      </c>
      <c r="D10" s="225">
        <v>2.4324324324324325</v>
      </c>
      <c r="E10" s="225">
        <v>7.2972972972972974</v>
      </c>
      <c r="F10" s="225">
        <v>5.4054054054054053</v>
      </c>
      <c r="G10" s="225">
        <v>4.0540540540540544</v>
      </c>
      <c r="H10" s="225">
        <v>2.4324324324324325</v>
      </c>
      <c r="I10" s="225">
        <v>12.432432432432433</v>
      </c>
      <c r="J10" s="225" t="s">
        <v>107</v>
      </c>
      <c r="K10" s="225">
        <v>1.8918918918918921</v>
      </c>
      <c r="L10" s="225">
        <v>1.8918918918918921</v>
      </c>
      <c r="M10" s="225">
        <v>3.5135135135135136</v>
      </c>
      <c r="N10" s="225" t="s">
        <v>107</v>
      </c>
      <c r="O10" s="225">
        <v>2.4324324324324325</v>
      </c>
      <c r="P10" s="225" t="s">
        <v>107</v>
      </c>
      <c r="Q10" s="225">
        <v>12.432432432432433</v>
      </c>
      <c r="R10" s="225">
        <v>0.54054054054054057</v>
      </c>
      <c r="S10" s="225">
        <v>2.7027027027027026</v>
      </c>
      <c r="T10" s="225">
        <v>0.27027027027027029</v>
      </c>
      <c r="U10" s="225">
        <v>0.81081081081081086</v>
      </c>
      <c r="V10" s="225">
        <v>2.4324324324324325</v>
      </c>
      <c r="W10" s="225">
        <v>25.675675675675674</v>
      </c>
      <c r="X10" s="206">
        <f t="shared" si="0"/>
        <v>100.00000000000003</v>
      </c>
      <c r="AB10" s="242"/>
    </row>
    <row r="11" spans="1:28">
      <c r="A11" s="179" t="s">
        <v>2</v>
      </c>
      <c r="B11" s="225">
        <v>7.0671378091872796</v>
      </c>
      <c r="C11" s="225">
        <v>0.88339222614840995</v>
      </c>
      <c r="D11" s="225">
        <v>1.0600706713780919</v>
      </c>
      <c r="E11" s="225">
        <v>6.7137809187279158</v>
      </c>
      <c r="F11" s="225">
        <v>1.4134275618374559</v>
      </c>
      <c r="G11" s="225">
        <v>2.8268551236749118</v>
      </c>
      <c r="H11" s="225">
        <v>1.5901060070671376</v>
      </c>
      <c r="I11" s="225">
        <v>0.17667844522968199</v>
      </c>
      <c r="J11" s="225" t="s">
        <v>107</v>
      </c>
      <c r="K11" s="225">
        <v>3.3568904593639579</v>
      </c>
      <c r="L11" s="225">
        <v>3.3568904593639579</v>
      </c>
      <c r="M11" s="225">
        <v>2.1201413427561837</v>
      </c>
      <c r="N11" s="225">
        <v>0.53003533568904593</v>
      </c>
      <c r="O11" s="225">
        <v>0.35335689045936397</v>
      </c>
      <c r="P11" s="225">
        <v>3.3568904593639579</v>
      </c>
      <c r="Q11" s="225">
        <v>7.4204946996466434</v>
      </c>
      <c r="R11" s="225">
        <v>2.6501766784452299</v>
      </c>
      <c r="S11" s="225">
        <v>0.35335689045936397</v>
      </c>
      <c r="T11" s="225">
        <v>0.17667844522968199</v>
      </c>
      <c r="U11" s="225">
        <v>1.7667844522968199</v>
      </c>
      <c r="V11" s="225">
        <v>19.257950530035338</v>
      </c>
      <c r="W11" s="225">
        <v>33.568904593639573</v>
      </c>
      <c r="X11" s="206">
        <f t="shared" si="0"/>
        <v>100</v>
      </c>
      <c r="AB11" s="242"/>
    </row>
    <row r="12" spans="1:28">
      <c r="A12" s="179" t="s">
        <v>3</v>
      </c>
      <c r="B12" s="225">
        <v>6.5830721003134789</v>
      </c>
      <c r="C12" s="225">
        <v>0.47021943573667713</v>
      </c>
      <c r="D12" s="225">
        <v>4.2842215256008354</v>
      </c>
      <c r="E12" s="225">
        <v>6.0083594566353185</v>
      </c>
      <c r="F12" s="225">
        <v>3.3960292580982236</v>
      </c>
      <c r="G12" s="225">
        <v>6.3218390804597711</v>
      </c>
      <c r="H12" s="225">
        <v>0.52246603970741901</v>
      </c>
      <c r="I12" s="225">
        <v>0.20898641588296762</v>
      </c>
      <c r="J12" s="225">
        <v>1.5151515151515151</v>
      </c>
      <c r="K12" s="225">
        <v>0.73145245559038663</v>
      </c>
      <c r="L12" s="225">
        <v>4.1274817136886108</v>
      </c>
      <c r="M12" s="225">
        <v>4.0229885057471266</v>
      </c>
      <c r="N12" s="225">
        <v>0.36572622779519331</v>
      </c>
      <c r="O12" s="225">
        <v>3.1870428422152561</v>
      </c>
      <c r="P12" s="225">
        <v>1.8286311389759664</v>
      </c>
      <c r="Q12" s="225">
        <v>3.8140020898641587</v>
      </c>
      <c r="R12" s="225">
        <v>1.9853709508881923</v>
      </c>
      <c r="S12" s="225">
        <v>1.3584117032392893</v>
      </c>
      <c r="T12" s="225" t="s">
        <v>107</v>
      </c>
      <c r="U12" s="225">
        <v>1.3584117032392893</v>
      </c>
      <c r="V12" s="225">
        <v>27.324973876698017</v>
      </c>
      <c r="W12" s="225">
        <v>20.585161964472309</v>
      </c>
      <c r="X12" s="206">
        <f t="shared" si="0"/>
        <v>100</v>
      </c>
      <c r="AB12" s="242"/>
    </row>
    <row r="13" spans="1:28">
      <c r="A13" s="179" t="s">
        <v>59</v>
      </c>
      <c r="B13" s="225">
        <v>9.8335854765506809</v>
      </c>
      <c r="C13" s="225">
        <v>0.15128593040847202</v>
      </c>
      <c r="D13" s="225">
        <v>3.9334341906202726</v>
      </c>
      <c r="E13" s="225">
        <v>5.7488653555219367</v>
      </c>
      <c r="F13" s="225">
        <v>3.0257186081694405</v>
      </c>
      <c r="G13" s="225">
        <v>19.364599092284418</v>
      </c>
      <c r="H13" s="225">
        <v>4.236006051437216</v>
      </c>
      <c r="I13" s="225">
        <v>0.30257186081694404</v>
      </c>
      <c r="J13" s="225">
        <v>0.15128593040847202</v>
      </c>
      <c r="K13" s="225">
        <v>3.0257186081694405</v>
      </c>
      <c r="L13" s="225">
        <v>2.118003025718608</v>
      </c>
      <c r="M13" s="225">
        <v>3.3282904689863844</v>
      </c>
      <c r="N13" s="225" t="s">
        <v>107</v>
      </c>
      <c r="O13" s="225">
        <v>2.7231467473524962</v>
      </c>
      <c r="P13" s="225">
        <v>5.7488653555219367</v>
      </c>
      <c r="Q13" s="225">
        <v>8.6232980332829037</v>
      </c>
      <c r="R13" s="225">
        <v>3.7821482602118004</v>
      </c>
      <c r="S13" s="225">
        <v>0.45385779122541603</v>
      </c>
      <c r="T13" s="225" t="s">
        <v>107</v>
      </c>
      <c r="U13" s="225">
        <v>0.75642965204236012</v>
      </c>
      <c r="V13" s="225">
        <v>2.7231467473524962</v>
      </c>
      <c r="W13" s="225">
        <v>19.969742813918305</v>
      </c>
      <c r="X13" s="206">
        <f t="shared" si="0"/>
        <v>100</v>
      </c>
      <c r="AB13" s="242"/>
    </row>
    <row r="14" spans="1:28">
      <c r="A14" s="179" t="s">
        <v>4</v>
      </c>
      <c r="B14" s="225">
        <v>16.164428431051427</v>
      </c>
      <c r="C14" s="225">
        <v>1.3756960366852276</v>
      </c>
      <c r="D14" s="225">
        <v>3.8486734359646251</v>
      </c>
      <c r="E14" s="225">
        <v>4.9459547985587946</v>
      </c>
      <c r="F14" s="225">
        <v>1.6704880445463477</v>
      </c>
      <c r="G14" s="225">
        <v>6.8457255158860146</v>
      </c>
      <c r="H14" s="225">
        <v>9.3514575827055353</v>
      </c>
      <c r="I14" s="225">
        <v>0.52407468064199147</v>
      </c>
      <c r="J14" s="225">
        <v>9.8264002620373395E-2</v>
      </c>
      <c r="K14" s="225">
        <v>9.8264002620373395E-2</v>
      </c>
      <c r="L14" s="225">
        <v>2.3747133966590237</v>
      </c>
      <c r="M14" s="225">
        <v>4.7494267933180474</v>
      </c>
      <c r="N14" s="225">
        <v>0.34392400917130689</v>
      </c>
      <c r="O14" s="225">
        <v>1.1627906976744187</v>
      </c>
      <c r="P14" s="225">
        <v>1.7032427120864724</v>
      </c>
      <c r="Q14" s="225">
        <v>1.68686537831641</v>
      </c>
      <c r="R14" s="225">
        <v>1.4084507042253522</v>
      </c>
      <c r="S14" s="225">
        <v>1.7032427120864724</v>
      </c>
      <c r="T14" s="225" t="s">
        <v>107</v>
      </c>
      <c r="U14" s="225">
        <v>0.85162135604323619</v>
      </c>
      <c r="V14" s="225">
        <v>22.207664592204392</v>
      </c>
      <c r="W14" s="225">
        <v>16.868653783164099</v>
      </c>
      <c r="X14" s="206">
        <f t="shared" si="0"/>
        <v>99.983622666229962</v>
      </c>
      <c r="AB14" s="242"/>
    </row>
    <row r="15" spans="1:28">
      <c r="A15" s="179" t="s">
        <v>60</v>
      </c>
      <c r="B15" s="225">
        <v>26.451287228672388</v>
      </c>
      <c r="C15" s="225">
        <v>3.0792529025744573</v>
      </c>
      <c r="D15" s="225">
        <v>1.3124684502776376</v>
      </c>
      <c r="E15" s="225">
        <v>6.5118626956082784</v>
      </c>
      <c r="F15" s="225">
        <v>1.463907117617365</v>
      </c>
      <c r="G15" s="225">
        <v>3.1802120141342751</v>
      </c>
      <c r="H15" s="225">
        <v>1.3629480060575467</v>
      </c>
      <c r="I15" s="225">
        <v>0.75719333669863709</v>
      </c>
      <c r="J15" s="225">
        <v>0.25239777889954568</v>
      </c>
      <c r="K15" s="225">
        <v>1.4134275618374559</v>
      </c>
      <c r="L15" s="225">
        <v>1.5143866733972742</v>
      </c>
      <c r="M15" s="225">
        <v>4.1898031297324581</v>
      </c>
      <c r="N15" s="225">
        <v>0.5552751135790005</v>
      </c>
      <c r="O15" s="225">
        <v>1.2115093387178193</v>
      </c>
      <c r="P15" s="225">
        <v>0.35335689045936397</v>
      </c>
      <c r="Q15" s="225">
        <v>2.1201413427561837</v>
      </c>
      <c r="R15" s="225">
        <v>3.4326097930338215</v>
      </c>
      <c r="S15" s="225">
        <v>1.7163048965169108</v>
      </c>
      <c r="T15" s="225">
        <v>5.0479555779909133E-2</v>
      </c>
      <c r="U15" s="225">
        <v>1.4134275618374559</v>
      </c>
      <c r="V15" s="225">
        <v>14.336193841494193</v>
      </c>
      <c r="W15" s="225">
        <v>23.32155477031802</v>
      </c>
      <c r="X15" s="206">
        <f t="shared" si="0"/>
        <v>100</v>
      </c>
      <c r="AB15" s="242"/>
    </row>
    <row r="16" spans="1:28">
      <c r="A16" s="179" t="s">
        <v>5</v>
      </c>
      <c r="B16" s="225">
        <v>9.5346197502837686</v>
      </c>
      <c r="C16" s="225">
        <v>4.3132803632236092</v>
      </c>
      <c r="D16" s="225">
        <v>13.961407491486947</v>
      </c>
      <c r="E16" s="225">
        <v>9.421112372304199</v>
      </c>
      <c r="F16" s="225">
        <v>6.2429057888762767</v>
      </c>
      <c r="G16" s="225">
        <v>5.5618615209988649</v>
      </c>
      <c r="H16" s="225">
        <v>2.2701475595913734</v>
      </c>
      <c r="I16" s="225">
        <v>1.8161180476730987</v>
      </c>
      <c r="J16" s="225">
        <v>1.7026106696935299</v>
      </c>
      <c r="K16" s="225">
        <v>1.5891032917139614</v>
      </c>
      <c r="L16" s="225">
        <v>2.3836549375709422</v>
      </c>
      <c r="M16" s="225">
        <v>3.4052213393870598</v>
      </c>
      <c r="N16" s="225">
        <v>1.7026106696935299</v>
      </c>
      <c r="O16" s="225">
        <v>3.5187287173666286</v>
      </c>
      <c r="P16" s="225">
        <v>1.2485811577752552</v>
      </c>
      <c r="Q16" s="225">
        <v>1.1350737797956867</v>
      </c>
      <c r="R16" s="225">
        <v>1.2485811577752552</v>
      </c>
      <c r="S16" s="225">
        <v>0.79455164585698068</v>
      </c>
      <c r="T16" s="225" t="s">
        <v>107</v>
      </c>
      <c r="U16" s="225">
        <v>1.4755959137343928</v>
      </c>
      <c r="V16" s="225">
        <v>1.4755959137343928</v>
      </c>
      <c r="W16" s="225">
        <v>25.198637911464246</v>
      </c>
      <c r="X16" s="206">
        <f t="shared" si="0"/>
        <v>100</v>
      </c>
      <c r="AB16" s="242"/>
    </row>
    <row r="17" spans="1:28">
      <c r="A17" s="179" t="s">
        <v>61</v>
      </c>
      <c r="B17" s="225">
        <v>5.352112676056338</v>
      </c>
      <c r="C17" s="225">
        <v>6.7605633802816891</v>
      </c>
      <c r="D17" s="225">
        <v>30.140845070422532</v>
      </c>
      <c r="E17" s="225">
        <v>5.6338028169014089</v>
      </c>
      <c r="F17" s="225">
        <v>4.507042253521127</v>
      </c>
      <c r="G17" s="225">
        <v>0.28169014084507044</v>
      </c>
      <c r="H17" s="225">
        <v>1.4084507042253522</v>
      </c>
      <c r="I17" s="225">
        <v>0.84507042253521114</v>
      </c>
      <c r="J17" s="225">
        <v>0.84507042253521114</v>
      </c>
      <c r="K17" s="225">
        <v>0.56338028169014087</v>
      </c>
      <c r="L17" s="225">
        <v>0.56338028169014087</v>
      </c>
      <c r="M17" s="225">
        <v>1.6901408450704223</v>
      </c>
      <c r="N17" s="225" t="s">
        <v>107</v>
      </c>
      <c r="O17" s="225">
        <v>4.225352112676056</v>
      </c>
      <c r="P17" s="225">
        <v>5.6338028169014089</v>
      </c>
      <c r="Q17" s="225">
        <v>0.28169014084507044</v>
      </c>
      <c r="R17" s="225">
        <v>1.971830985915493</v>
      </c>
      <c r="S17" s="225">
        <v>0.84507042253521114</v>
      </c>
      <c r="T17" s="225" t="s">
        <v>107</v>
      </c>
      <c r="U17" s="225">
        <v>0.84507042253521114</v>
      </c>
      <c r="V17" s="225">
        <v>0.56338028169014087</v>
      </c>
      <c r="W17" s="225">
        <v>27.042253521126757</v>
      </c>
      <c r="X17" s="206">
        <f t="shared" si="0"/>
        <v>100</v>
      </c>
      <c r="AB17" s="242"/>
    </row>
    <row r="18" spans="1:28">
      <c r="A18" s="179" t="s">
        <v>6</v>
      </c>
      <c r="B18" s="225">
        <v>5.2505966587112169</v>
      </c>
      <c r="C18" s="225">
        <v>3.5799522673031028</v>
      </c>
      <c r="D18" s="225">
        <v>7.3985680190930783</v>
      </c>
      <c r="E18" s="225">
        <v>6.4439140811455857</v>
      </c>
      <c r="F18" s="225">
        <v>15.035799522673033</v>
      </c>
      <c r="G18" s="225">
        <v>5.7279236276849641</v>
      </c>
      <c r="H18" s="225">
        <v>0.71599045346062051</v>
      </c>
      <c r="I18" s="225">
        <v>2.1479713603818613</v>
      </c>
      <c r="J18" s="225">
        <v>0.71599045346062051</v>
      </c>
      <c r="K18" s="225">
        <v>0.95465393794749409</v>
      </c>
      <c r="L18" s="225">
        <v>1.6706443914081146</v>
      </c>
      <c r="M18" s="225">
        <v>5.9665871121718377</v>
      </c>
      <c r="N18" s="225">
        <v>0.47732696897374705</v>
      </c>
      <c r="O18" s="225">
        <v>2.3866348448687349</v>
      </c>
      <c r="P18" s="225" t="s">
        <v>107</v>
      </c>
      <c r="Q18" s="225">
        <v>1.431980906921241</v>
      </c>
      <c r="R18" s="225">
        <v>1.6706443914081146</v>
      </c>
      <c r="S18" s="225">
        <v>1.431980906921241</v>
      </c>
      <c r="T18" s="225" t="s">
        <v>107</v>
      </c>
      <c r="U18" s="225">
        <v>0.47732696897374705</v>
      </c>
      <c r="V18" s="225">
        <v>2.3866348448687349</v>
      </c>
      <c r="W18" s="225">
        <v>34.12887828162291</v>
      </c>
      <c r="X18" s="206">
        <f t="shared" si="0"/>
        <v>100</v>
      </c>
      <c r="AB18" s="242"/>
    </row>
    <row r="19" spans="1:28">
      <c r="A19" s="179" t="s">
        <v>7</v>
      </c>
      <c r="B19" s="225">
        <v>26.267880364109232</v>
      </c>
      <c r="C19" s="225">
        <v>1.3003901170351104</v>
      </c>
      <c r="D19" s="225">
        <v>4.6814044213263983</v>
      </c>
      <c r="E19" s="225">
        <v>6.11183355006502</v>
      </c>
      <c r="F19" s="225">
        <v>2.860858257477243</v>
      </c>
      <c r="G19" s="225">
        <v>0.52015604681404426</v>
      </c>
      <c r="H19" s="225">
        <v>2.2106631989596877</v>
      </c>
      <c r="I19" s="225">
        <v>0.13003901170351106</v>
      </c>
      <c r="J19" s="225">
        <v>0.39011703511053319</v>
      </c>
      <c r="K19" s="225">
        <v>1.950585175552666</v>
      </c>
      <c r="L19" s="225">
        <v>0.78023407022106639</v>
      </c>
      <c r="M19" s="225">
        <v>6.3719115734720413</v>
      </c>
      <c r="N19" s="225">
        <v>0.78023407022106639</v>
      </c>
      <c r="O19" s="225">
        <v>2.6007802340702209</v>
      </c>
      <c r="P19" s="225">
        <v>0.91027308192457734</v>
      </c>
      <c r="Q19" s="225">
        <v>6.3719115734720413</v>
      </c>
      <c r="R19" s="225">
        <v>3.9011703511053319</v>
      </c>
      <c r="S19" s="225">
        <v>1.1703511053315996</v>
      </c>
      <c r="T19" s="225" t="s">
        <v>107</v>
      </c>
      <c r="U19" s="225">
        <v>2.990897269180754</v>
      </c>
      <c r="V19" s="225">
        <v>2.6007802340702209</v>
      </c>
      <c r="W19" s="225">
        <v>25.097529258777634</v>
      </c>
      <c r="X19" s="206">
        <f t="shared" si="0"/>
        <v>100</v>
      </c>
      <c r="AB19" s="242"/>
    </row>
    <row r="20" spans="1:28">
      <c r="A20" s="179" t="s">
        <v>8</v>
      </c>
      <c r="B20" s="225">
        <v>2.9373599150642917</v>
      </c>
      <c r="C20" s="225">
        <v>0.18284770555621091</v>
      </c>
      <c r="D20" s="225">
        <v>3.4564114663206325</v>
      </c>
      <c r="E20" s="225">
        <v>2.6306476347764538</v>
      </c>
      <c r="F20" s="225">
        <v>4.9781762415949036</v>
      </c>
      <c r="G20" s="225">
        <v>10.611065235342693</v>
      </c>
      <c r="H20" s="225">
        <v>0.6134245605756754</v>
      </c>
      <c r="I20" s="225">
        <v>4.2585820455349772</v>
      </c>
      <c r="J20" s="225">
        <v>2.8252919664975815</v>
      </c>
      <c r="K20" s="225">
        <v>2.4536982423027016</v>
      </c>
      <c r="L20" s="225">
        <v>4.6950572136368995</v>
      </c>
      <c r="M20" s="225">
        <v>2.135189335849947</v>
      </c>
      <c r="N20" s="225">
        <v>0.89654358853367944</v>
      </c>
      <c r="O20" s="225">
        <v>0.84345877079155351</v>
      </c>
      <c r="P20" s="225">
        <v>8.2576383154417829E-2</v>
      </c>
      <c r="Q20" s="225">
        <v>1.5217647752742716</v>
      </c>
      <c r="R20" s="225">
        <v>0.6134245605756754</v>
      </c>
      <c r="S20" s="225">
        <v>0.39518697652471391</v>
      </c>
      <c r="T20" s="225">
        <v>1.7164091069953993</v>
      </c>
      <c r="U20" s="225">
        <v>0.77267901380205262</v>
      </c>
      <c r="V20" s="225">
        <v>8.5230624041524123</v>
      </c>
      <c r="W20" s="225">
        <v>42.857142857142854</v>
      </c>
      <c r="X20" s="206">
        <f t="shared" si="0"/>
        <v>100</v>
      </c>
      <c r="AB20" s="242"/>
    </row>
    <row r="21" spans="1:28">
      <c r="A21" s="179" t="s">
        <v>9</v>
      </c>
      <c r="B21" s="225">
        <v>14.85148514851485</v>
      </c>
      <c r="C21" s="225">
        <v>5.0742574257425748</v>
      </c>
      <c r="D21" s="225">
        <v>6.9306930693069315</v>
      </c>
      <c r="E21" s="225">
        <v>8.5396039603960396</v>
      </c>
      <c r="F21" s="225">
        <v>4.7029702970297027</v>
      </c>
      <c r="G21" s="225">
        <v>2.2277227722772275</v>
      </c>
      <c r="H21" s="225">
        <v>1.8564356435643563</v>
      </c>
      <c r="I21" s="225">
        <v>1.3613861386138615</v>
      </c>
      <c r="J21" s="225">
        <v>0.12376237623762376</v>
      </c>
      <c r="K21" s="225">
        <v>3.0940594059405941</v>
      </c>
      <c r="L21" s="225">
        <v>1.1138613861386137</v>
      </c>
      <c r="M21" s="225">
        <v>3.4653465346534658</v>
      </c>
      <c r="N21" s="225">
        <v>0.37128712871287128</v>
      </c>
      <c r="O21" s="225">
        <v>2.9702970297029703</v>
      </c>
      <c r="P21" s="225">
        <v>0.37128712871287128</v>
      </c>
      <c r="Q21" s="225">
        <v>2.3514851485148514</v>
      </c>
      <c r="R21" s="225">
        <v>1.8564356435643563</v>
      </c>
      <c r="S21" s="225">
        <v>1.1138613861386137</v>
      </c>
      <c r="T21" s="225" t="s">
        <v>107</v>
      </c>
      <c r="U21" s="225">
        <v>9.282178217821782</v>
      </c>
      <c r="V21" s="225">
        <v>8.7871287128712865</v>
      </c>
      <c r="W21" s="225">
        <v>19.554455445544555</v>
      </c>
      <c r="X21" s="206">
        <f t="shared" si="0"/>
        <v>100</v>
      </c>
      <c r="AB21" s="242"/>
    </row>
    <row r="22" spans="1:28">
      <c r="A22" s="179" t="s">
        <v>62</v>
      </c>
      <c r="B22" s="225">
        <v>9.3333333333333339</v>
      </c>
      <c r="C22" s="225">
        <v>5.8461538461538458</v>
      </c>
      <c r="D22" s="225">
        <v>19.692307692307693</v>
      </c>
      <c r="E22" s="225">
        <v>4.4102564102564097</v>
      </c>
      <c r="F22" s="225">
        <v>2.4615384615384617</v>
      </c>
      <c r="G22" s="225">
        <v>1.4358974358974359</v>
      </c>
      <c r="H22" s="225">
        <v>1.4358974358974359</v>
      </c>
      <c r="I22" s="225">
        <v>0.71794871794871795</v>
      </c>
      <c r="J22" s="225">
        <v>0.20512820512820512</v>
      </c>
      <c r="K22" s="225">
        <v>0.61538461538461542</v>
      </c>
      <c r="L22" s="225">
        <v>0.61538461538461542</v>
      </c>
      <c r="M22" s="225">
        <v>3.4871794871794872</v>
      </c>
      <c r="N22" s="225">
        <v>0.30769230769230771</v>
      </c>
      <c r="O22" s="225">
        <v>3.8974358974358978</v>
      </c>
      <c r="P22" s="225">
        <v>0.20512820512820512</v>
      </c>
      <c r="Q22" s="225">
        <v>1.1282051282051282</v>
      </c>
      <c r="R22" s="225">
        <v>2.2564102564102564</v>
      </c>
      <c r="S22" s="225">
        <v>1.7435897435897436</v>
      </c>
      <c r="T22" s="225" t="s">
        <v>107</v>
      </c>
      <c r="U22" s="225">
        <v>0.30769230769230771</v>
      </c>
      <c r="V22" s="225">
        <v>0.92307692307692313</v>
      </c>
      <c r="W22" s="225">
        <v>38.974358974358978</v>
      </c>
      <c r="X22" s="206">
        <f t="shared" si="0"/>
        <v>100</v>
      </c>
      <c r="AB22" s="242"/>
    </row>
    <row r="23" spans="1:28">
      <c r="A23" s="179" t="s">
        <v>10</v>
      </c>
      <c r="B23" s="225">
        <v>9.920948616600791</v>
      </c>
      <c r="C23" s="225">
        <v>2.3715415019762842</v>
      </c>
      <c r="D23" s="225">
        <v>12.055335968379447</v>
      </c>
      <c r="E23" s="225">
        <v>7.6284584980237158</v>
      </c>
      <c r="F23" s="225">
        <v>3.5968379446640317</v>
      </c>
      <c r="G23" s="225">
        <v>3.9130434782608701</v>
      </c>
      <c r="H23" s="225">
        <v>2.6482213438735176</v>
      </c>
      <c r="I23" s="225">
        <v>1.383399209486166</v>
      </c>
      <c r="J23" s="225">
        <v>2.0158102766798423</v>
      </c>
      <c r="K23" s="225">
        <v>0.94861660079051391</v>
      </c>
      <c r="L23" s="225">
        <v>0.86956521739130432</v>
      </c>
      <c r="M23" s="225">
        <v>4.071146245059289</v>
      </c>
      <c r="N23" s="225">
        <v>0.43478260869565216</v>
      </c>
      <c r="O23" s="225">
        <v>1.9762845849802373</v>
      </c>
      <c r="P23" s="225">
        <v>0.51383399209486169</v>
      </c>
      <c r="Q23" s="225">
        <v>1.2648221343873518</v>
      </c>
      <c r="R23" s="225">
        <v>0.59288537549407105</v>
      </c>
      <c r="S23" s="225">
        <v>1.3438735177865613</v>
      </c>
      <c r="T23" s="225">
        <v>11.778656126482213</v>
      </c>
      <c r="U23" s="225">
        <v>2.0553359683794468</v>
      </c>
      <c r="V23" s="225">
        <v>1.0671936758893281</v>
      </c>
      <c r="W23" s="225">
        <v>27.549407114624508</v>
      </c>
      <c r="X23" s="206">
        <f t="shared" si="0"/>
        <v>100</v>
      </c>
      <c r="AB23" s="242"/>
    </row>
    <row r="24" spans="1:28">
      <c r="A24" s="179" t="s">
        <v>11</v>
      </c>
      <c r="B24" s="225">
        <v>13.028169014084506</v>
      </c>
      <c r="C24" s="225">
        <v>5.1056338028169019</v>
      </c>
      <c r="D24" s="225">
        <v>13.028169014084506</v>
      </c>
      <c r="E24" s="225">
        <v>6.5140845070422531</v>
      </c>
      <c r="F24" s="225">
        <v>5.9859154929577461</v>
      </c>
      <c r="G24" s="225">
        <v>4.0492957746478879</v>
      </c>
      <c r="H24" s="225">
        <v>2.992957746478873</v>
      </c>
      <c r="I24" s="225">
        <v>1.056338028169014</v>
      </c>
      <c r="J24" s="225">
        <v>0.528169014084507</v>
      </c>
      <c r="K24" s="225">
        <v>2.8169014084507045</v>
      </c>
      <c r="L24" s="225">
        <v>2.2887323943661975</v>
      </c>
      <c r="M24" s="225">
        <v>3.169014084507042</v>
      </c>
      <c r="N24" s="225">
        <v>0.70422535211267612</v>
      </c>
      <c r="O24" s="225">
        <v>2.2887323943661975</v>
      </c>
      <c r="P24" s="225" t="s">
        <v>107</v>
      </c>
      <c r="Q24" s="225">
        <v>2.464788732394366</v>
      </c>
      <c r="R24" s="225">
        <v>2.8169014084507045</v>
      </c>
      <c r="S24" s="225">
        <v>3.345070422535211</v>
      </c>
      <c r="T24" s="225" t="s">
        <v>107</v>
      </c>
      <c r="U24" s="225">
        <v>3.345070422535211</v>
      </c>
      <c r="V24" s="225">
        <v>0.88028169014084512</v>
      </c>
      <c r="W24" s="225">
        <v>23.591549295774648</v>
      </c>
      <c r="X24" s="206">
        <f t="shared" si="0"/>
        <v>100</v>
      </c>
      <c r="AB24" s="242"/>
    </row>
    <row r="25" spans="1:28">
      <c r="A25" s="179" t="s">
        <v>12</v>
      </c>
      <c r="B25" s="225">
        <v>9.0909090909090917</v>
      </c>
      <c r="C25" s="225">
        <v>0.2932551319648094</v>
      </c>
      <c r="D25" s="225">
        <v>4.6920821114369504</v>
      </c>
      <c r="E25" s="225">
        <v>8.5043988269794717</v>
      </c>
      <c r="F25" s="225">
        <v>4.1055718475073313</v>
      </c>
      <c r="G25" s="225">
        <v>18.181818181818183</v>
      </c>
      <c r="H25" s="225">
        <v>3.8123167155425222</v>
      </c>
      <c r="I25" s="225">
        <v>0.87976539589442826</v>
      </c>
      <c r="J25" s="225" t="s">
        <v>107</v>
      </c>
      <c r="K25" s="225">
        <v>2.3460410557184752</v>
      </c>
      <c r="L25" s="225">
        <v>4.9853372434017595</v>
      </c>
      <c r="M25" s="225">
        <v>4.6920821114369504</v>
      </c>
      <c r="N25" s="225">
        <v>1.466275659824047</v>
      </c>
      <c r="O25" s="225">
        <v>3.225806451612903</v>
      </c>
      <c r="P25" s="225" t="s">
        <v>107</v>
      </c>
      <c r="Q25" s="225">
        <v>5.8651026392961878</v>
      </c>
      <c r="R25" s="225">
        <v>1.7595307917888565</v>
      </c>
      <c r="S25" s="225">
        <v>1.466275659824047</v>
      </c>
      <c r="T25" s="225" t="s">
        <v>107</v>
      </c>
      <c r="U25" s="225">
        <v>0.87976539589442826</v>
      </c>
      <c r="V25" s="225">
        <v>7.9178885630498534</v>
      </c>
      <c r="W25" s="225">
        <v>15.835777126099707</v>
      </c>
      <c r="X25" s="206">
        <f t="shared" si="0"/>
        <v>100</v>
      </c>
      <c r="AB25" s="242"/>
    </row>
    <row r="26" spans="1:28">
      <c r="A26" s="179" t="s">
        <v>13</v>
      </c>
      <c r="B26" s="225">
        <v>10.815939278937382</v>
      </c>
      <c r="C26" s="225">
        <v>1.7077798861480076</v>
      </c>
      <c r="D26" s="225">
        <v>7.8747628083491463</v>
      </c>
      <c r="E26" s="225">
        <v>9.2979127134724848</v>
      </c>
      <c r="F26" s="225">
        <v>5.5977229601518026</v>
      </c>
      <c r="G26" s="225">
        <v>2.8462998102466792</v>
      </c>
      <c r="H26" s="225">
        <v>2.6565464895635675</v>
      </c>
      <c r="I26" s="225">
        <v>1.8975332068311195</v>
      </c>
      <c r="J26" s="225">
        <v>5.1233396584440225</v>
      </c>
      <c r="K26" s="225">
        <v>1.4231499051233396</v>
      </c>
      <c r="L26" s="225">
        <v>2.0872865275142316</v>
      </c>
      <c r="M26" s="225">
        <v>2.6565464895635675</v>
      </c>
      <c r="N26" s="225">
        <v>0.37950664136622392</v>
      </c>
      <c r="O26" s="225">
        <v>3.7001897533206831</v>
      </c>
      <c r="P26" s="225">
        <v>1.0436432637571158</v>
      </c>
      <c r="Q26" s="225">
        <v>2.2770398481973433</v>
      </c>
      <c r="R26" s="225">
        <v>3.1309297912713472</v>
      </c>
      <c r="S26" s="225">
        <v>0.75901328273244784</v>
      </c>
      <c r="T26" s="225">
        <v>6.4516129032258061</v>
      </c>
      <c r="U26" s="225">
        <v>0.75901328273244784</v>
      </c>
      <c r="V26" s="225">
        <v>1.2333965844402277</v>
      </c>
      <c r="W26" s="225">
        <v>26.280834914611006</v>
      </c>
      <c r="X26" s="206">
        <f t="shared" si="0"/>
        <v>100.00000000000001</v>
      </c>
      <c r="AB26" s="242"/>
    </row>
    <row r="27" spans="1:28">
      <c r="A27" s="179" t="s">
        <v>14</v>
      </c>
      <c r="B27" s="225">
        <v>9.7744360902255636</v>
      </c>
      <c r="C27" s="225">
        <v>1.2987012987012987</v>
      </c>
      <c r="D27" s="225">
        <v>2.9391660970608342</v>
      </c>
      <c r="E27" s="225">
        <v>8.6807928913192072</v>
      </c>
      <c r="F27" s="225">
        <v>5.6732740943267261</v>
      </c>
      <c r="G27" s="225">
        <v>6.5618591934381412</v>
      </c>
      <c r="H27" s="225">
        <v>1.2303485987696514</v>
      </c>
      <c r="I27" s="225">
        <v>1.5037593984962405</v>
      </c>
      <c r="J27" s="225">
        <v>0.4784688995215311</v>
      </c>
      <c r="K27" s="225">
        <v>2.1872863978127137</v>
      </c>
      <c r="L27" s="225">
        <v>9.0225563909774422</v>
      </c>
      <c r="M27" s="225">
        <v>4.3062200956937797</v>
      </c>
      <c r="N27" s="225">
        <v>0.68352699931647298</v>
      </c>
      <c r="O27" s="225">
        <v>2.3239917976760083</v>
      </c>
      <c r="P27" s="225">
        <v>1.2303485987696514</v>
      </c>
      <c r="Q27" s="225">
        <v>2.8708133971291865</v>
      </c>
      <c r="R27" s="225">
        <v>2.8708133971291865</v>
      </c>
      <c r="S27" s="225">
        <v>0.34176349965823649</v>
      </c>
      <c r="T27" s="225" t="s">
        <v>107</v>
      </c>
      <c r="U27" s="225">
        <v>1.5721120984278878</v>
      </c>
      <c r="V27" s="225">
        <v>2.5290498974709501</v>
      </c>
      <c r="W27" s="225">
        <v>31.92071086807929</v>
      </c>
      <c r="X27" s="206">
        <f t="shared" si="0"/>
        <v>100</v>
      </c>
      <c r="AB27" s="242"/>
    </row>
    <row r="28" spans="1:28">
      <c r="A28" s="179" t="s">
        <v>63</v>
      </c>
      <c r="B28" s="225">
        <v>18.865143699336773</v>
      </c>
      <c r="C28" s="225">
        <v>1.9896831245394251</v>
      </c>
      <c r="D28" s="225">
        <v>2.9476787030213707</v>
      </c>
      <c r="E28" s="225">
        <v>5.6742815033161387</v>
      </c>
      <c r="F28" s="225">
        <v>3.9056742815033165</v>
      </c>
      <c r="G28" s="225">
        <v>1.5475313190862197</v>
      </c>
      <c r="H28" s="225">
        <v>1.0316875460574797</v>
      </c>
      <c r="I28" s="225">
        <v>0.51584377302873985</v>
      </c>
      <c r="J28" s="225">
        <v>7.369196757553427E-2</v>
      </c>
      <c r="K28" s="225">
        <v>1.4738393515106853</v>
      </c>
      <c r="L28" s="225">
        <v>2.5792188651436994</v>
      </c>
      <c r="M28" s="225">
        <v>4.5689019896831242</v>
      </c>
      <c r="N28" s="225">
        <v>0.58953574060427416</v>
      </c>
      <c r="O28" s="225">
        <v>1.4738393515106853</v>
      </c>
      <c r="P28" s="225">
        <v>0.2210759027266028</v>
      </c>
      <c r="Q28" s="225">
        <v>1.2527634487840826</v>
      </c>
      <c r="R28" s="225">
        <v>0.66322770817980836</v>
      </c>
      <c r="S28" s="225">
        <v>0.36845983787767134</v>
      </c>
      <c r="T28" s="225" t="s">
        <v>107</v>
      </c>
      <c r="U28" s="225">
        <v>5.6742815033161387</v>
      </c>
      <c r="V28" s="225">
        <v>7.9587324981577003</v>
      </c>
      <c r="W28" s="225">
        <v>36.624907885040528</v>
      </c>
      <c r="X28" s="206">
        <f t="shared" si="0"/>
        <v>100</v>
      </c>
      <c r="AB28" s="242"/>
    </row>
    <row r="29" spans="1:28">
      <c r="A29" s="179" t="s">
        <v>15</v>
      </c>
      <c r="B29" s="225">
        <v>14.210526315789473</v>
      </c>
      <c r="C29" s="225">
        <v>0.94736842105263164</v>
      </c>
      <c r="D29" s="225">
        <v>1.0526315789473684</v>
      </c>
      <c r="E29" s="225">
        <v>9.1578947368421044</v>
      </c>
      <c r="F29" s="225">
        <v>4.3157894736842106</v>
      </c>
      <c r="G29" s="225">
        <v>3.7894736842105265</v>
      </c>
      <c r="H29" s="225">
        <v>1.0526315789473684</v>
      </c>
      <c r="I29" s="225">
        <v>1.5789473684210527</v>
      </c>
      <c r="J29" s="225">
        <v>0.52631578947368418</v>
      </c>
      <c r="K29" s="225">
        <v>2.1052631578947367</v>
      </c>
      <c r="L29" s="225">
        <v>7.7894736842105265</v>
      </c>
      <c r="M29" s="225">
        <v>6.7368421052631575</v>
      </c>
      <c r="N29" s="225">
        <v>0.10526315789473684</v>
      </c>
      <c r="O29" s="225">
        <v>1.7894736842105261</v>
      </c>
      <c r="P29" s="225" t="s">
        <v>107</v>
      </c>
      <c r="Q29" s="225">
        <v>1.1578947368421053</v>
      </c>
      <c r="R29" s="225">
        <v>2.736842105263158</v>
      </c>
      <c r="S29" s="225">
        <v>1.7894736842105261</v>
      </c>
      <c r="T29" s="225" t="s">
        <v>107</v>
      </c>
      <c r="U29" s="225">
        <v>8.3157894736842106</v>
      </c>
      <c r="V29" s="225">
        <v>3.5789473684210522</v>
      </c>
      <c r="W29" s="225">
        <v>27.263157894736846</v>
      </c>
      <c r="X29" s="206">
        <f t="shared" si="0"/>
        <v>100.00000000000001</v>
      </c>
      <c r="AB29" s="242"/>
    </row>
    <row r="30" spans="1:28">
      <c r="A30" s="179" t="s">
        <v>64</v>
      </c>
      <c r="B30" s="225">
        <v>30.953346855983771</v>
      </c>
      <c r="C30" s="225">
        <v>2.2312373225152129</v>
      </c>
      <c r="D30" s="225">
        <v>2.1906693711967544</v>
      </c>
      <c r="E30" s="225">
        <v>6.9371196754563895</v>
      </c>
      <c r="F30" s="225">
        <v>3.1643002028397564</v>
      </c>
      <c r="G30" s="225">
        <v>2.2312373225152129</v>
      </c>
      <c r="H30" s="225">
        <v>2.028397565922921</v>
      </c>
      <c r="I30" s="225">
        <v>1.3793103448275863</v>
      </c>
      <c r="J30" s="225">
        <v>0.6085192697768762</v>
      </c>
      <c r="K30" s="225">
        <v>4.1784989858012169</v>
      </c>
      <c r="L30" s="225">
        <v>2.6369168356997972</v>
      </c>
      <c r="M30" s="225">
        <v>2.8803245436105476</v>
      </c>
      <c r="N30" s="225">
        <v>0.2434077079107505</v>
      </c>
      <c r="O30" s="225">
        <v>2.4340770791075048</v>
      </c>
      <c r="P30" s="225">
        <v>1.2170385395537524</v>
      </c>
      <c r="Q30" s="225">
        <v>4.2190669371196758</v>
      </c>
      <c r="R30" s="225">
        <v>1.0953346855983772</v>
      </c>
      <c r="S30" s="225">
        <v>1.2170385395537524</v>
      </c>
      <c r="T30" s="225" t="s">
        <v>107</v>
      </c>
      <c r="U30" s="225">
        <v>2.4340770791075048</v>
      </c>
      <c r="V30" s="225">
        <v>10.304259634888439</v>
      </c>
      <c r="W30" s="225">
        <v>15.415821501014198</v>
      </c>
      <c r="X30" s="206">
        <f t="shared" si="0"/>
        <v>100</v>
      </c>
      <c r="AB30" s="242"/>
    </row>
    <row r="31" spans="1:28">
      <c r="A31" s="179" t="s">
        <v>16</v>
      </c>
      <c r="B31" s="225">
        <v>18.283392585068562</v>
      </c>
      <c r="C31" s="225">
        <v>1.6251904520060942</v>
      </c>
      <c r="D31" s="225">
        <v>2.6917216861350939</v>
      </c>
      <c r="E31" s="225">
        <v>5.9421025901472833</v>
      </c>
      <c r="F31" s="225">
        <v>3.8598273235144744</v>
      </c>
      <c r="G31" s="225">
        <v>5.6881665820213305</v>
      </c>
      <c r="H31" s="225">
        <v>1.218892839004571</v>
      </c>
      <c r="I31" s="225">
        <v>0.66023362112747586</v>
      </c>
      <c r="J31" s="225">
        <v>1.218892839004571</v>
      </c>
      <c r="K31" s="225">
        <v>2.0314880650076179</v>
      </c>
      <c r="L31" s="225">
        <v>5.4850177755205687</v>
      </c>
      <c r="M31" s="225">
        <v>5.078720162519045</v>
      </c>
      <c r="N31" s="225">
        <v>1.3712544438801422</v>
      </c>
      <c r="O31" s="225">
        <v>1.5236160487557135</v>
      </c>
      <c r="P31" s="225">
        <v>2.488572879634332</v>
      </c>
      <c r="Q31" s="225">
        <v>2.6917216861350939</v>
      </c>
      <c r="R31" s="225">
        <v>1.4728288471305231</v>
      </c>
      <c r="S31" s="225">
        <v>2.437785678009142</v>
      </c>
      <c r="T31" s="225">
        <v>0.10157440325038089</v>
      </c>
      <c r="U31" s="225">
        <v>1.1173184357541899</v>
      </c>
      <c r="V31" s="225">
        <v>7.414931437277807</v>
      </c>
      <c r="W31" s="225">
        <v>25.596749619095988</v>
      </c>
      <c r="X31" s="206">
        <f t="shared" si="0"/>
        <v>99.999999999999986</v>
      </c>
      <c r="AB31" s="242"/>
    </row>
    <row r="32" spans="1:28">
      <c r="A32" s="179" t="s">
        <v>17</v>
      </c>
      <c r="B32" s="225">
        <v>16.513157894736842</v>
      </c>
      <c r="C32" s="225">
        <v>3.2894736842105261</v>
      </c>
      <c r="D32" s="225">
        <v>12.434210526315789</v>
      </c>
      <c r="E32" s="225">
        <v>7.8947368421052628</v>
      </c>
      <c r="F32" s="225">
        <v>4.0131578947368425</v>
      </c>
      <c r="G32" s="225">
        <v>4.1447368421052628</v>
      </c>
      <c r="H32" s="225">
        <v>1.7763157894736841</v>
      </c>
      <c r="I32" s="225">
        <v>1.7105263157894739</v>
      </c>
      <c r="J32" s="225">
        <v>0.78947368421052633</v>
      </c>
      <c r="K32" s="225">
        <v>1.4473684210526316</v>
      </c>
      <c r="L32" s="225">
        <v>1.513157894736842</v>
      </c>
      <c r="M32" s="225">
        <v>2.1710526315789473</v>
      </c>
      <c r="N32" s="225">
        <v>0.52631578947368418</v>
      </c>
      <c r="O32" s="225">
        <v>2.5657894736842106</v>
      </c>
      <c r="P32" s="225">
        <v>0.92105263157894723</v>
      </c>
      <c r="Q32" s="225">
        <v>1.5789473684210527</v>
      </c>
      <c r="R32" s="225">
        <v>1.9736842105263157</v>
      </c>
      <c r="S32" s="225">
        <v>1.381578947368421</v>
      </c>
      <c r="T32" s="225" t="s">
        <v>107</v>
      </c>
      <c r="U32" s="225">
        <v>6.3157894736842106</v>
      </c>
      <c r="V32" s="225">
        <v>1.6447368421052631</v>
      </c>
      <c r="W32" s="225">
        <v>25.394736842105264</v>
      </c>
      <c r="X32" s="206">
        <f t="shared" si="0"/>
        <v>99.999999999999986</v>
      </c>
      <c r="AB32" s="242"/>
    </row>
    <row r="33" spans="1:28">
      <c r="A33" s="179" t="s">
        <v>65</v>
      </c>
      <c r="B33" s="225">
        <v>14.715719063545151</v>
      </c>
      <c r="C33" s="225">
        <v>8.3612040133779271</v>
      </c>
      <c r="D33" s="225">
        <v>5.0167224080267561</v>
      </c>
      <c r="E33" s="225">
        <v>4.0133779264214047</v>
      </c>
      <c r="F33" s="225">
        <v>15.719063545150503</v>
      </c>
      <c r="G33" s="225">
        <v>4.6822742474916383</v>
      </c>
      <c r="H33" s="225">
        <v>2.3411371237458192</v>
      </c>
      <c r="I33" s="225">
        <v>0.33444816053511706</v>
      </c>
      <c r="J33" s="225">
        <v>1.3377926421404682</v>
      </c>
      <c r="K33" s="225" t="s">
        <v>107</v>
      </c>
      <c r="L33" s="225">
        <v>0.66889632107023411</v>
      </c>
      <c r="M33" s="225">
        <v>2.0066889632107023</v>
      </c>
      <c r="N33" s="225">
        <v>0.33444816053511706</v>
      </c>
      <c r="O33" s="225">
        <v>2.0066889632107023</v>
      </c>
      <c r="P33" s="225" t="s">
        <v>107</v>
      </c>
      <c r="Q33" s="225">
        <v>2.6755852842809364</v>
      </c>
      <c r="R33" s="225">
        <v>6.6889632107023411</v>
      </c>
      <c r="S33" s="225">
        <v>0.66889632107023411</v>
      </c>
      <c r="T33" s="225" t="s">
        <v>107</v>
      </c>
      <c r="U33" s="225" t="s">
        <v>107</v>
      </c>
      <c r="V33" s="225">
        <v>0.33444816053511706</v>
      </c>
      <c r="W33" s="225">
        <v>28.093645484949832</v>
      </c>
      <c r="X33" s="206">
        <f t="shared" si="0"/>
        <v>100</v>
      </c>
      <c r="AB33" s="242"/>
    </row>
    <row r="34" spans="1:28">
      <c r="A34" s="179" t="s">
        <v>18</v>
      </c>
      <c r="B34" s="225">
        <v>20.571428571428569</v>
      </c>
      <c r="C34" s="225">
        <v>4.5714285714285712</v>
      </c>
      <c r="D34" s="225">
        <v>2.2857142857142856</v>
      </c>
      <c r="E34" s="225">
        <v>9.7142857142857135</v>
      </c>
      <c r="F34" s="225">
        <v>1.7142857142857144</v>
      </c>
      <c r="G34" s="225">
        <v>4.5714285714285712</v>
      </c>
      <c r="H34" s="225">
        <v>3.4285714285714288</v>
      </c>
      <c r="I34" s="225">
        <v>0.5714285714285714</v>
      </c>
      <c r="J34" s="225" t="s">
        <v>107</v>
      </c>
      <c r="K34" s="225">
        <v>2.2857142857142856</v>
      </c>
      <c r="L34" s="225">
        <v>1.7142857142857144</v>
      </c>
      <c r="M34" s="225">
        <v>10.285714285714285</v>
      </c>
      <c r="N34" s="225">
        <v>1.1428571428571428</v>
      </c>
      <c r="O34" s="225">
        <v>10.857142857142858</v>
      </c>
      <c r="P34" s="225" t="s">
        <v>107</v>
      </c>
      <c r="Q34" s="225">
        <v>2.8571428571428572</v>
      </c>
      <c r="R34" s="225">
        <v>8</v>
      </c>
      <c r="S34" s="225">
        <v>0.5714285714285714</v>
      </c>
      <c r="T34" s="225" t="s">
        <v>107</v>
      </c>
      <c r="U34" s="225" t="s">
        <v>107</v>
      </c>
      <c r="V34" s="225" t="s">
        <v>107</v>
      </c>
      <c r="W34" s="225">
        <v>14.857142857142858</v>
      </c>
      <c r="X34" s="206">
        <f t="shared" si="0"/>
        <v>100</v>
      </c>
      <c r="AB34" s="242"/>
    </row>
    <row r="35" spans="1:28">
      <c r="A35" s="179" t="s">
        <v>19</v>
      </c>
      <c r="B35" s="225">
        <v>3.9331366764995082</v>
      </c>
      <c r="C35" s="225">
        <v>0.7866273352999017</v>
      </c>
      <c r="D35" s="225">
        <v>2.4582104228121926</v>
      </c>
      <c r="E35" s="225">
        <v>3.7364798426745329</v>
      </c>
      <c r="F35" s="225">
        <v>1.4749262536873156</v>
      </c>
      <c r="G35" s="225">
        <v>1.3765978367748279</v>
      </c>
      <c r="H35" s="225">
        <v>1.2782694198623401</v>
      </c>
      <c r="I35" s="225">
        <v>0.58997050147492625</v>
      </c>
      <c r="J35" s="225">
        <v>9.8328416912487712E-2</v>
      </c>
      <c r="K35" s="225">
        <v>0.7866273352999017</v>
      </c>
      <c r="L35" s="225">
        <v>0.58997050147492625</v>
      </c>
      <c r="M35" s="225">
        <v>0.98328416912487704</v>
      </c>
      <c r="N35" s="225">
        <v>9.8328416912487712E-2</v>
      </c>
      <c r="O35" s="225">
        <v>0.88495575221238942</v>
      </c>
      <c r="P35" s="225">
        <v>9.8328416912487712E-2</v>
      </c>
      <c r="Q35" s="225">
        <v>9.8328416912487712E-2</v>
      </c>
      <c r="R35" s="225">
        <v>0.58997050147492625</v>
      </c>
      <c r="S35" s="225">
        <v>0.58997050147492625</v>
      </c>
      <c r="T35" s="225" t="s">
        <v>107</v>
      </c>
      <c r="U35" s="225">
        <v>0.19665683382497542</v>
      </c>
      <c r="V35" s="225">
        <v>70.108161258603744</v>
      </c>
      <c r="W35" s="225">
        <v>9.2428711897738456</v>
      </c>
      <c r="X35" s="206">
        <f t="shared" si="0"/>
        <v>100.00000000000001</v>
      </c>
      <c r="AB35" s="242"/>
    </row>
    <row r="36" spans="1:28">
      <c r="A36" s="179" t="s">
        <v>20</v>
      </c>
      <c r="B36" s="225">
        <v>26.666666666666668</v>
      </c>
      <c r="C36" s="225">
        <v>2.2222222222222223</v>
      </c>
      <c r="D36" s="225">
        <v>2.2222222222222223</v>
      </c>
      <c r="E36" s="225">
        <v>6.666666666666667</v>
      </c>
      <c r="F36" s="225">
        <v>8.8888888888888893</v>
      </c>
      <c r="G36" s="225" t="s">
        <v>107</v>
      </c>
      <c r="H36" s="225">
        <v>6.666666666666667</v>
      </c>
      <c r="I36" s="225">
        <v>0</v>
      </c>
      <c r="J36" s="225" t="s">
        <v>107</v>
      </c>
      <c r="K36" s="225" t="s">
        <v>107</v>
      </c>
      <c r="L36" s="225">
        <v>2.2222222222222223</v>
      </c>
      <c r="M36" s="225">
        <v>6.666666666666667</v>
      </c>
      <c r="N36" s="225">
        <v>2.2222222222222223</v>
      </c>
      <c r="O36" s="225">
        <v>4.4444444444444446</v>
      </c>
      <c r="P36" s="225">
        <v>2.2222222222222223</v>
      </c>
      <c r="Q36" s="225">
        <v>2.2222222222222223</v>
      </c>
      <c r="R36" s="225">
        <v>6.666666666666667</v>
      </c>
      <c r="S36" s="225">
        <v>4.4444444444444446</v>
      </c>
      <c r="T36" s="225" t="s">
        <v>107</v>
      </c>
      <c r="U36" s="225" t="s">
        <v>107</v>
      </c>
      <c r="V36" s="225" t="s">
        <v>107</v>
      </c>
      <c r="W36" s="225">
        <v>15.555555555555555</v>
      </c>
      <c r="X36" s="206">
        <f t="shared" si="0"/>
        <v>100.00000000000001</v>
      </c>
      <c r="AB36" s="242"/>
    </row>
    <row r="37" spans="1:28">
      <c r="A37" s="207" t="s">
        <v>21</v>
      </c>
      <c r="B37" s="225">
        <v>11.519434628975265</v>
      </c>
      <c r="C37" s="225">
        <v>3.5335689045936398</v>
      </c>
      <c r="D37" s="225">
        <v>10.954063604240282</v>
      </c>
      <c r="E37" s="225">
        <v>8.2685512367491167</v>
      </c>
      <c r="F37" s="225">
        <v>4.8056537102473502</v>
      </c>
      <c r="G37" s="225">
        <v>2.5441696113074208</v>
      </c>
      <c r="H37" s="225">
        <v>2.8268551236749118</v>
      </c>
      <c r="I37" s="225">
        <v>1.5547703180212016</v>
      </c>
      <c r="J37" s="225">
        <v>7.0671378091872794E-2</v>
      </c>
      <c r="K37" s="225">
        <v>1.4840989399293287</v>
      </c>
      <c r="L37" s="225">
        <v>2.6148409893992932</v>
      </c>
      <c r="M37" s="225">
        <v>3.4628975265017665</v>
      </c>
      <c r="N37" s="225">
        <v>0.14134275618374559</v>
      </c>
      <c r="O37" s="225">
        <v>3.1095406360424032</v>
      </c>
      <c r="P37" s="225">
        <v>0.77738515901060079</v>
      </c>
      <c r="Q37" s="225">
        <v>0.77738515901060079</v>
      </c>
      <c r="R37" s="225">
        <v>1.1307420494699647</v>
      </c>
      <c r="S37" s="225">
        <v>3.1095406360424032</v>
      </c>
      <c r="T37" s="225" t="s">
        <v>107</v>
      </c>
      <c r="U37" s="225">
        <v>3.1095406360424032</v>
      </c>
      <c r="V37" s="225">
        <v>0.98939929328621912</v>
      </c>
      <c r="W37" s="225">
        <v>33.215547703180206</v>
      </c>
      <c r="X37" s="206">
        <f t="shared" si="0"/>
        <v>100</v>
      </c>
      <c r="AB37" s="242"/>
    </row>
    <row r="38" spans="1:28">
      <c r="A38" s="243" t="s">
        <v>22</v>
      </c>
      <c r="B38" s="245">
        <v>12.312487823884668</v>
      </c>
      <c r="C38" s="245">
        <v>1.60075329566855</v>
      </c>
      <c r="D38" s="245">
        <v>4.9223975582830048</v>
      </c>
      <c r="E38" s="245">
        <v>5.9711669588934351</v>
      </c>
      <c r="F38" s="245">
        <v>4.2421585817260858</v>
      </c>
      <c r="G38" s="245">
        <v>6.1075394506136762</v>
      </c>
      <c r="H38" s="245">
        <v>2.0942918371322814</v>
      </c>
      <c r="I38" s="245">
        <v>2.321579323332684</v>
      </c>
      <c r="J38" s="245">
        <v>1.4676277680368854</v>
      </c>
      <c r="K38" s="245">
        <v>1.6202350802000129</v>
      </c>
      <c r="L38" s="245">
        <v>4.0083771673485291</v>
      </c>
      <c r="M38" s="245">
        <v>2.9531138385609457</v>
      </c>
      <c r="N38" s="245">
        <v>0.64289888953828178</v>
      </c>
      <c r="O38" s="245">
        <v>1.5634132086499122</v>
      </c>
      <c r="P38" s="245">
        <v>1.0325345801675434</v>
      </c>
      <c r="Q38" s="245">
        <v>2.1868303136567309</v>
      </c>
      <c r="R38" s="245">
        <v>1.4660042859925968</v>
      </c>
      <c r="S38" s="245">
        <v>1.0909799337619326</v>
      </c>
      <c r="T38" s="245">
        <v>1.504967855055523</v>
      </c>
      <c r="U38" s="245">
        <v>2.0390934476264695</v>
      </c>
      <c r="V38" s="245">
        <v>8.6999999999999993</v>
      </c>
      <c r="W38" s="245">
        <v>30.206506916033511</v>
      </c>
      <c r="X38" s="244">
        <f t="shared" si="0"/>
        <v>100.05495811416327</v>
      </c>
      <c r="AB38" s="242"/>
    </row>
  </sheetData>
  <mergeCells count="3">
    <mergeCell ref="A1:X3"/>
    <mergeCell ref="A4:A6"/>
    <mergeCell ref="B4:X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Q34"/>
  <sheetViews>
    <sheetView workbookViewId="0">
      <selection activeCell="E8" sqref="E8"/>
    </sheetView>
  </sheetViews>
  <sheetFormatPr defaultColWidth="9.109375" defaultRowHeight="14.4"/>
  <cols>
    <col min="2" max="2" width="21.109375" bestFit="1" customWidth="1"/>
    <col min="3" max="3" width="15.33203125" customWidth="1"/>
  </cols>
  <sheetData>
    <row r="2" spans="1:17" ht="15" customHeight="1">
      <c r="A2" s="315" t="s">
        <v>169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</row>
    <row r="3" spans="1:17" ht="1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</row>
    <row r="4" spans="1:17" ht="15" customHeight="1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</row>
    <row r="8" spans="1:17">
      <c r="B8" s="314" t="s">
        <v>170</v>
      </c>
      <c r="C8" s="314"/>
    </row>
    <row r="11" spans="1:17">
      <c r="B11" s="227" t="s">
        <v>128</v>
      </c>
      <c r="C11" s="227" t="s">
        <v>129</v>
      </c>
    </row>
    <row r="12" spans="1:17">
      <c r="B12" s="228" t="s">
        <v>161</v>
      </c>
      <c r="C12" s="229">
        <v>30.2</v>
      </c>
    </row>
    <row r="13" spans="1:17">
      <c r="B13" s="228" t="s">
        <v>115</v>
      </c>
      <c r="C13" s="229">
        <v>12.3</v>
      </c>
    </row>
    <row r="14" spans="1:17">
      <c r="B14" s="228" t="s">
        <v>162</v>
      </c>
      <c r="C14" s="229">
        <v>8.6999999999999993</v>
      </c>
    </row>
    <row r="15" spans="1:17">
      <c r="B15" s="228" t="s">
        <v>163</v>
      </c>
      <c r="C15" s="229">
        <v>6.1</v>
      </c>
    </row>
    <row r="16" spans="1:17">
      <c r="B16" s="228" t="s">
        <v>117</v>
      </c>
      <c r="C16" s="229">
        <v>6</v>
      </c>
    </row>
    <row r="17" spans="2:3">
      <c r="B17" s="228" t="s">
        <v>111</v>
      </c>
      <c r="C17" s="229">
        <v>4.9000000000000004</v>
      </c>
    </row>
    <row r="18" spans="2:3">
      <c r="B18" s="228" t="s">
        <v>137</v>
      </c>
      <c r="C18" s="229">
        <v>4.2</v>
      </c>
    </row>
    <row r="19" spans="2:3">
      <c r="B19" s="228" t="s">
        <v>135</v>
      </c>
      <c r="C19" s="229">
        <v>4</v>
      </c>
    </row>
    <row r="20" spans="2:3">
      <c r="B20" s="228" t="s">
        <v>141</v>
      </c>
      <c r="C20" s="229">
        <v>3</v>
      </c>
    </row>
    <row r="21" spans="2:3">
      <c r="B21" s="228" t="s">
        <v>164</v>
      </c>
      <c r="C21" s="229">
        <v>2.2999999999999998</v>
      </c>
    </row>
    <row r="22" spans="2:3">
      <c r="B22" s="228" t="s">
        <v>122</v>
      </c>
      <c r="C22" s="229">
        <v>2.2000000000000002</v>
      </c>
    </row>
    <row r="23" spans="2:3">
      <c r="B23" s="228" t="s">
        <v>134</v>
      </c>
      <c r="C23" s="229">
        <v>2.1</v>
      </c>
    </row>
    <row r="24" spans="2:3">
      <c r="B24" s="228" t="s">
        <v>140</v>
      </c>
      <c r="C24" s="229">
        <v>2</v>
      </c>
    </row>
    <row r="25" spans="2:3">
      <c r="B25" s="228" t="s">
        <v>116</v>
      </c>
      <c r="C25" s="229">
        <v>1.6</v>
      </c>
    </row>
    <row r="26" spans="2:3">
      <c r="B26" s="228" t="s">
        <v>119</v>
      </c>
      <c r="C26" s="229">
        <v>1.6</v>
      </c>
    </row>
    <row r="27" spans="2:3">
      <c r="B27" s="228" t="s">
        <v>120</v>
      </c>
      <c r="C27" s="229">
        <v>1.6</v>
      </c>
    </row>
    <row r="28" spans="2:3">
      <c r="B28" s="228" t="s">
        <v>133</v>
      </c>
      <c r="C28" s="229">
        <v>1.5</v>
      </c>
    </row>
    <row r="29" spans="2:3">
      <c r="B29" s="228" t="s">
        <v>165</v>
      </c>
      <c r="C29" s="229">
        <v>1.5</v>
      </c>
    </row>
    <row r="30" spans="2:3">
      <c r="B30" s="228" t="s">
        <v>168</v>
      </c>
      <c r="C30" s="229">
        <v>1.5</v>
      </c>
    </row>
    <row r="31" spans="2:3">
      <c r="B31" s="228" t="s">
        <v>167</v>
      </c>
      <c r="C31" s="229">
        <v>1.1000000000000001</v>
      </c>
    </row>
    <row r="32" spans="2:3">
      <c r="B32" s="228" t="s">
        <v>166</v>
      </c>
      <c r="C32" s="225">
        <v>1</v>
      </c>
    </row>
    <row r="33" spans="2:3">
      <c r="B33" s="228" t="s">
        <v>139</v>
      </c>
      <c r="C33" s="229">
        <v>0.6</v>
      </c>
    </row>
    <row r="34" spans="2:3">
      <c r="B34" s="230" t="s">
        <v>22</v>
      </c>
      <c r="C34" s="227">
        <f>SUM(C12:C33)</f>
        <v>99.999999999999972</v>
      </c>
    </row>
  </sheetData>
  <mergeCells count="2">
    <mergeCell ref="B8:C8"/>
    <mergeCell ref="A2:Q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workbookViewId="0">
      <selection activeCell="I8" sqref="I8"/>
    </sheetView>
  </sheetViews>
  <sheetFormatPr defaultRowHeight="14.4"/>
  <cols>
    <col min="1" max="1" width="7.5546875" customWidth="1"/>
    <col min="2" max="6" width="12.6640625" customWidth="1"/>
  </cols>
  <sheetData>
    <row r="1" spans="1:7" ht="46.8">
      <c r="A1" s="9"/>
      <c r="B1" s="255" t="s">
        <v>43</v>
      </c>
      <c r="C1" s="255"/>
      <c r="D1" s="255"/>
      <c r="E1" s="255"/>
      <c r="F1" s="255"/>
      <c r="G1" s="9"/>
    </row>
    <row r="3" spans="1:7" ht="23.4">
      <c r="B3" s="254" t="s">
        <v>25</v>
      </c>
      <c r="C3" s="254"/>
      <c r="D3" s="254"/>
      <c r="E3" s="254"/>
      <c r="F3" s="254"/>
    </row>
    <row r="4" spans="1:7" ht="23.4">
      <c r="B4" s="254" t="s">
        <v>144</v>
      </c>
      <c r="C4" s="254"/>
      <c r="D4" s="254"/>
      <c r="E4" s="254"/>
      <c r="F4" s="254"/>
    </row>
    <row r="5" spans="1:7" ht="24" thickBot="1">
      <c r="B5" s="2"/>
      <c r="C5" s="2"/>
      <c r="D5" s="2"/>
      <c r="E5" s="2"/>
      <c r="F5" s="2"/>
    </row>
    <row r="6" spans="1:7" ht="24" thickTop="1" thickBot="1">
      <c r="B6" s="20">
        <v>2019</v>
      </c>
      <c r="C6" s="19">
        <v>2020</v>
      </c>
      <c r="D6" s="19">
        <v>2021</v>
      </c>
      <c r="E6" s="19">
        <v>2022</v>
      </c>
      <c r="F6" s="19">
        <v>2023</v>
      </c>
    </row>
    <row r="7" spans="1:7" ht="24" thickTop="1" thickBot="1">
      <c r="B7" s="215">
        <v>12151</v>
      </c>
      <c r="C7" s="215">
        <v>11811</v>
      </c>
      <c r="D7" s="215">
        <v>11789</v>
      </c>
      <c r="E7" s="215">
        <v>14718</v>
      </c>
      <c r="F7" s="215">
        <v>13579</v>
      </c>
    </row>
    <row r="8" spans="1:7" ht="15" thickTop="1"/>
    <row r="10" spans="1:7" ht="15" customHeight="1">
      <c r="B10" s="26"/>
      <c r="C10" s="26"/>
      <c r="D10" s="26"/>
      <c r="E10" s="26"/>
      <c r="F10" s="26"/>
    </row>
    <row r="11" spans="1:7">
      <c r="B11" s="26"/>
      <c r="C11" s="26"/>
      <c r="D11" s="26"/>
      <c r="E11" s="26"/>
      <c r="F11" s="26"/>
    </row>
    <row r="12" spans="1:7">
      <c r="B12" s="1"/>
      <c r="C12" s="1"/>
      <c r="D12" s="1"/>
      <c r="E12" s="1"/>
      <c r="F12" s="1"/>
    </row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workbookViewId="0">
      <selection activeCell="I6" sqref="I6"/>
    </sheetView>
  </sheetViews>
  <sheetFormatPr defaultRowHeight="14.4"/>
  <cols>
    <col min="1" max="1" width="5.88671875" customWidth="1"/>
    <col min="2" max="6" width="12.6640625" customWidth="1"/>
  </cols>
  <sheetData>
    <row r="1" spans="1:6" ht="46.8">
      <c r="A1" s="9"/>
      <c r="B1" s="255" t="s">
        <v>43</v>
      </c>
      <c r="C1" s="255"/>
      <c r="D1" s="255"/>
      <c r="E1" s="255"/>
      <c r="F1" s="255"/>
    </row>
    <row r="3" spans="1:6" ht="23.4">
      <c r="B3" s="254" t="s">
        <v>24</v>
      </c>
      <c r="C3" s="254"/>
      <c r="D3" s="254"/>
      <c r="E3" s="254"/>
      <c r="F3" s="254"/>
    </row>
    <row r="4" spans="1:6" ht="23.4">
      <c r="B4" s="254" t="s">
        <v>144</v>
      </c>
      <c r="C4" s="254"/>
      <c r="D4" s="254"/>
      <c r="E4" s="254"/>
      <c r="F4" s="254"/>
    </row>
    <row r="5" spans="1:6" ht="24" thickBot="1">
      <c r="B5" s="2"/>
      <c r="C5" s="2"/>
      <c r="D5" s="2"/>
      <c r="E5" s="2"/>
      <c r="F5" s="2"/>
    </row>
    <row r="6" spans="1:6" ht="24" thickTop="1" thickBot="1">
      <c r="B6" s="19">
        <v>2019</v>
      </c>
      <c r="C6" s="19">
        <v>2020</v>
      </c>
      <c r="D6" s="19">
        <v>2021</v>
      </c>
      <c r="E6" s="19">
        <v>2022</v>
      </c>
      <c r="F6" s="19">
        <v>2023</v>
      </c>
    </row>
    <row r="7" spans="1:6" ht="24" thickTop="1" thickBot="1">
      <c r="B7" s="215">
        <v>24010</v>
      </c>
      <c r="C7" s="215">
        <v>22696</v>
      </c>
      <c r="D7" s="215">
        <v>21766</v>
      </c>
      <c r="E7" s="215">
        <v>17057</v>
      </c>
      <c r="F7" s="215">
        <v>13634</v>
      </c>
    </row>
    <row r="8" spans="1:6" ht="15" thickTop="1"/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7"/>
  <sheetViews>
    <sheetView workbookViewId="0">
      <selection activeCell="D5" sqref="D5"/>
    </sheetView>
  </sheetViews>
  <sheetFormatPr defaultRowHeight="14.4"/>
  <cols>
    <col min="1" max="1" width="14.33203125" bestFit="1" customWidth="1"/>
    <col min="2" max="2" width="10.6640625" bestFit="1" customWidth="1"/>
    <col min="3" max="3" width="19.33203125" customWidth="1"/>
    <col min="4" max="4" width="13.88671875" customWidth="1"/>
    <col min="5" max="5" width="23.5546875" customWidth="1"/>
    <col min="6" max="6" width="24" customWidth="1"/>
    <col min="7" max="7" width="22.6640625" bestFit="1" customWidth="1"/>
    <col min="8" max="8" width="15.109375" customWidth="1"/>
  </cols>
  <sheetData>
    <row r="1" spans="1:8" ht="33.6">
      <c r="A1" s="258" t="s">
        <v>43</v>
      </c>
      <c r="B1" s="258"/>
      <c r="C1" s="258"/>
      <c r="D1" s="258"/>
      <c r="E1" s="258"/>
      <c r="F1" s="258"/>
      <c r="G1" s="258"/>
      <c r="H1" s="258"/>
    </row>
    <row r="2" spans="1:8" ht="29.4" thickBot="1">
      <c r="A2" s="259" t="s">
        <v>66</v>
      </c>
      <c r="B2" s="259"/>
      <c r="C2" s="259"/>
      <c r="D2" s="259"/>
      <c r="E2" s="259"/>
      <c r="F2" s="259"/>
      <c r="G2" s="259"/>
      <c r="H2" s="259"/>
    </row>
    <row r="3" spans="1:8" ht="24.75" customHeight="1" thickBot="1">
      <c r="A3" s="260" t="s">
        <v>142</v>
      </c>
      <c r="B3" s="261"/>
      <c r="C3" s="262"/>
      <c r="D3" s="262"/>
      <c r="E3" s="262"/>
      <c r="F3" s="262"/>
      <c r="G3" s="262"/>
      <c r="H3" s="263"/>
    </row>
    <row r="4" spans="1:8" ht="15" thickBot="1">
      <c r="A4" s="267" t="s">
        <v>38</v>
      </c>
      <c r="B4" s="267" t="s">
        <v>75</v>
      </c>
      <c r="C4" s="264" t="s">
        <v>67</v>
      </c>
      <c r="D4" s="265"/>
      <c r="E4" s="265"/>
      <c r="F4" s="265"/>
      <c r="G4" s="266"/>
      <c r="H4" s="267" t="s">
        <v>80</v>
      </c>
    </row>
    <row r="5" spans="1:8" ht="41.4">
      <c r="A5" s="267"/>
      <c r="B5" s="267"/>
      <c r="C5" s="223" t="s">
        <v>76</v>
      </c>
      <c r="D5" s="246" t="s">
        <v>113</v>
      </c>
      <c r="E5" s="98" t="s">
        <v>77</v>
      </c>
      <c r="F5" s="98" t="s">
        <v>78</v>
      </c>
      <c r="G5" s="224" t="s">
        <v>79</v>
      </c>
      <c r="H5" s="267"/>
    </row>
    <row r="6" spans="1:8">
      <c r="A6" s="87">
        <v>2</v>
      </c>
      <c r="B6" s="232">
        <v>3243</v>
      </c>
      <c r="C6" s="231">
        <v>26</v>
      </c>
      <c r="D6" s="231">
        <v>2</v>
      </c>
      <c r="E6" s="231">
        <v>11</v>
      </c>
      <c r="F6" s="231" t="s">
        <v>107</v>
      </c>
      <c r="G6" s="231" t="s">
        <v>107</v>
      </c>
      <c r="H6" s="232">
        <f>B6-SUM(C6:G6)</f>
        <v>3204</v>
      </c>
    </row>
    <row r="7" spans="1:8">
      <c r="A7" s="80">
        <v>3</v>
      </c>
      <c r="B7" s="232">
        <v>1866</v>
      </c>
      <c r="C7" s="231">
        <v>40</v>
      </c>
      <c r="D7" s="231" t="s">
        <v>107</v>
      </c>
      <c r="E7" s="231">
        <v>55</v>
      </c>
      <c r="F7" s="231">
        <v>3</v>
      </c>
      <c r="G7" s="231" t="s">
        <v>107</v>
      </c>
      <c r="H7" s="232">
        <f t="shared" ref="H7:H12" si="0">B7-SUM(C7:G7)</f>
        <v>1768</v>
      </c>
    </row>
    <row r="8" spans="1:8">
      <c r="A8" s="12">
        <v>4</v>
      </c>
      <c r="B8" s="233">
        <v>2828</v>
      </c>
      <c r="C8" s="231">
        <v>15</v>
      </c>
      <c r="D8" s="231">
        <v>1</v>
      </c>
      <c r="E8" s="231">
        <v>19</v>
      </c>
      <c r="F8" s="231">
        <v>7</v>
      </c>
      <c r="G8" s="231">
        <v>5</v>
      </c>
      <c r="H8" s="232">
        <f t="shared" si="0"/>
        <v>2781</v>
      </c>
    </row>
    <row r="9" spans="1:8">
      <c r="A9" s="12">
        <v>5</v>
      </c>
      <c r="B9" s="233">
        <v>1744</v>
      </c>
      <c r="C9" s="231">
        <v>20</v>
      </c>
      <c r="D9" s="231">
        <v>7</v>
      </c>
      <c r="E9" s="231">
        <v>18</v>
      </c>
      <c r="F9" s="231" t="s">
        <v>107</v>
      </c>
      <c r="G9" s="231">
        <v>3</v>
      </c>
      <c r="H9" s="232">
        <f t="shared" si="0"/>
        <v>1696</v>
      </c>
    </row>
    <row r="10" spans="1:8">
      <c r="A10" s="15">
        <v>6</v>
      </c>
      <c r="B10" s="234">
        <v>2528</v>
      </c>
      <c r="C10" s="231">
        <v>6</v>
      </c>
      <c r="D10" s="231">
        <v>11</v>
      </c>
      <c r="E10" s="231">
        <v>70</v>
      </c>
      <c r="F10" s="231">
        <v>5</v>
      </c>
      <c r="G10" s="231">
        <v>16</v>
      </c>
      <c r="H10" s="232">
        <f t="shared" si="0"/>
        <v>2420</v>
      </c>
    </row>
    <row r="11" spans="1:8">
      <c r="A11" s="15">
        <v>7</v>
      </c>
      <c r="B11" s="234">
        <v>1416</v>
      </c>
      <c r="C11" s="231">
        <v>33</v>
      </c>
      <c r="D11" s="231">
        <v>1</v>
      </c>
      <c r="E11" s="231">
        <v>31</v>
      </c>
      <c r="F11" s="231" t="s">
        <v>107</v>
      </c>
      <c r="G11" s="231">
        <v>15</v>
      </c>
      <c r="H11" s="232">
        <f t="shared" si="0"/>
        <v>1336</v>
      </c>
    </row>
    <row r="12" spans="1:8">
      <c r="A12" s="15" t="s">
        <v>55</v>
      </c>
      <c r="B12" s="234">
        <v>9</v>
      </c>
      <c r="C12" s="231" t="s">
        <v>107</v>
      </c>
      <c r="D12" s="231"/>
      <c r="E12" s="231" t="s">
        <v>107</v>
      </c>
      <c r="F12" s="231" t="s">
        <v>107</v>
      </c>
      <c r="G12" s="231" t="s">
        <v>107</v>
      </c>
      <c r="H12" s="232">
        <f t="shared" si="0"/>
        <v>9</v>
      </c>
    </row>
    <row r="13" spans="1:8" ht="15" thickBot="1">
      <c r="A13" s="172" t="s">
        <v>22</v>
      </c>
      <c r="B13" s="99">
        <f t="shared" ref="B13:H13" si="1">SUM(B6:B12)</f>
        <v>13634</v>
      </c>
      <c r="C13" s="151">
        <f t="shared" si="1"/>
        <v>140</v>
      </c>
      <c r="D13" s="151">
        <f t="shared" si="1"/>
        <v>22</v>
      </c>
      <c r="E13" s="151">
        <f t="shared" si="1"/>
        <v>204</v>
      </c>
      <c r="F13" s="151">
        <f t="shared" si="1"/>
        <v>15</v>
      </c>
      <c r="G13" s="151">
        <f t="shared" si="1"/>
        <v>39</v>
      </c>
      <c r="H13" s="152">
        <f t="shared" si="1"/>
        <v>13214</v>
      </c>
    </row>
    <row r="15" spans="1:8">
      <c r="A15" s="257" t="s">
        <v>68</v>
      </c>
      <c r="B15" s="257"/>
      <c r="C15" s="257"/>
      <c r="D15" s="257"/>
      <c r="E15" s="257"/>
      <c r="F15" s="257"/>
      <c r="G15" s="257"/>
      <c r="H15" s="257"/>
    </row>
    <row r="16" spans="1:8" ht="45.75" customHeight="1">
      <c r="A16" s="257" t="s">
        <v>105</v>
      </c>
      <c r="B16" s="257"/>
      <c r="C16" s="257"/>
      <c r="D16" s="257"/>
      <c r="E16" s="257"/>
      <c r="F16" s="257"/>
      <c r="G16" s="257"/>
      <c r="H16" s="257"/>
    </row>
    <row r="17" spans="1:5">
      <c r="A17" s="256" t="s">
        <v>81</v>
      </c>
      <c r="B17" s="256"/>
      <c r="C17" s="256"/>
      <c r="D17" s="256"/>
      <c r="E17" s="256"/>
    </row>
  </sheetData>
  <mergeCells count="10">
    <mergeCell ref="A17:E17"/>
    <mergeCell ref="A16:H16"/>
    <mergeCell ref="A1:H1"/>
    <mergeCell ref="A2:H2"/>
    <mergeCell ref="A3:H3"/>
    <mergeCell ref="C4:G4"/>
    <mergeCell ref="A15:H15"/>
    <mergeCell ref="A4:A5"/>
    <mergeCell ref="B4:B5"/>
    <mergeCell ref="H4:H5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46"/>
  <sheetViews>
    <sheetView workbookViewId="0">
      <selection activeCell="F7" sqref="F7"/>
    </sheetView>
  </sheetViews>
  <sheetFormatPr defaultColWidth="9.109375" defaultRowHeight="14.4"/>
  <cols>
    <col min="2" max="2" width="35.109375" bestFit="1" customWidth="1"/>
    <col min="3" max="3" width="29.6640625" customWidth="1"/>
    <col min="7" max="7" width="35.109375" bestFit="1" customWidth="1"/>
    <col min="8" max="8" width="31.109375" customWidth="1"/>
  </cols>
  <sheetData>
    <row r="1" spans="2:8">
      <c r="B1" s="269" t="s">
        <v>147</v>
      </c>
      <c r="C1" s="269"/>
      <c r="D1" s="269"/>
      <c r="E1" s="269"/>
      <c r="F1" s="269"/>
      <c r="G1" s="269"/>
      <c r="H1" s="269"/>
    </row>
    <row r="2" spans="2:8">
      <c r="B2" s="269"/>
      <c r="C2" s="269"/>
      <c r="D2" s="269"/>
      <c r="E2" s="269"/>
      <c r="F2" s="269"/>
      <c r="G2" s="269"/>
      <c r="H2" s="269"/>
    </row>
    <row r="3" spans="2:8" ht="15" thickBot="1"/>
    <row r="4" spans="2:8" ht="16.2" thickBot="1">
      <c r="B4" s="270" t="s">
        <v>148</v>
      </c>
      <c r="C4" s="271"/>
      <c r="G4" s="270" t="s">
        <v>149</v>
      </c>
      <c r="H4" s="271"/>
    </row>
    <row r="5" spans="2:8" ht="15.6">
      <c r="B5" s="210" t="s">
        <v>69</v>
      </c>
      <c r="C5" s="210" t="s">
        <v>114</v>
      </c>
      <c r="G5" s="210" t="s">
        <v>69</v>
      </c>
      <c r="H5" s="210" t="s">
        <v>130</v>
      </c>
    </row>
    <row r="6" spans="2:8" ht="15.6">
      <c r="B6" s="211" t="s">
        <v>70</v>
      </c>
      <c r="C6" s="101">
        <v>32</v>
      </c>
      <c r="G6" s="211" t="s">
        <v>70</v>
      </c>
      <c r="H6" s="101">
        <v>25</v>
      </c>
    </row>
    <row r="7" spans="2:8" ht="15.6">
      <c r="B7" s="211" t="s">
        <v>71</v>
      </c>
      <c r="C7" s="101">
        <v>36</v>
      </c>
      <c r="G7" s="211" t="s">
        <v>71</v>
      </c>
      <c r="H7" s="101">
        <v>36</v>
      </c>
    </row>
    <row r="8" spans="2:8" ht="15" customHeight="1"/>
    <row r="9" spans="2:8" ht="15" customHeight="1"/>
    <row r="10" spans="2:8" ht="24" thickBot="1">
      <c r="B10" s="102"/>
      <c r="C10" s="102"/>
      <c r="D10" s="102"/>
      <c r="E10" s="102"/>
      <c r="F10" s="102"/>
      <c r="G10" s="102"/>
      <c r="H10" s="102"/>
    </row>
    <row r="11" spans="2:8" ht="16.2" thickBot="1">
      <c r="B11" s="270" t="s">
        <v>148</v>
      </c>
      <c r="C11" s="271"/>
      <c r="G11" s="270" t="s">
        <v>149</v>
      </c>
      <c r="H11" s="271"/>
    </row>
    <row r="12" spans="2:8" ht="16.2" thickBot="1">
      <c r="B12" s="141" t="s">
        <v>69</v>
      </c>
      <c r="C12" s="103" t="s">
        <v>114</v>
      </c>
      <c r="G12" s="141" t="s">
        <v>69</v>
      </c>
      <c r="H12" s="103" t="s">
        <v>114</v>
      </c>
    </row>
    <row r="13" spans="2:8" ht="16.2" thickTop="1">
      <c r="B13" s="18" t="s">
        <v>100</v>
      </c>
      <c r="C13" s="104">
        <v>33</v>
      </c>
      <c r="G13" s="18" t="s">
        <v>100</v>
      </c>
      <c r="H13" s="104">
        <v>23</v>
      </c>
    </row>
    <row r="14" spans="2:8" ht="15.6">
      <c r="B14" s="16" t="s">
        <v>58</v>
      </c>
      <c r="C14" s="104">
        <v>36</v>
      </c>
      <c r="G14" s="16" t="s">
        <v>58</v>
      </c>
      <c r="H14" s="104">
        <v>35</v>
      </c>
    </row>
    <row r="15" spans="2:8" ht="15.6">
      <c r="B15" s="16" t="s">
        <v>2</v>
      </c>
      <c r="C15" s="104">
        <v>31</v>
      </c>
      <c r="G15" s="16" t="s">
        <v>2</v>
      </c>
      <c r="H15" s="104">
        <v>20</v>
      </c>
    </row>
    <row r="16" spans="2:8" ht="15.6">
      <c r="B16" s="16" t="s">
        <v>3</v>
      </c>
      <c r="C16" s="104">
        <v>34</v>
      </c>
      <c r="G16" s="16" t="s">
        <v>3</v>
      </c>
      <c r="H16" s="104">
        <v>22</v>
      </c>
    </row>
    <row r="17" spans="2:8" ht="15.6">
      <c r="B17" s="16" t="s">
        <v>59</v>
      </c>
      <c r="C17" s="104">
        <v>29</v>
      </c>
      <c r="G17" s="16" t="s">
        <v>59</v>
      </c>
      <c r="H17" s="104">
        <v>23</v>
      </c>
    </row>
    <row r="18" spans="2:8" ht="15.6">
      <c r="B18" s="16" t="s">
        <v>4</v>
      </c>
      <c r="C18" s="104">
        <v>34</v>
      </c>
      <c r="G18" s="16" t="s">
        <v>4</v>
      </c>
      <c r="H18" s="104">
        <v>26</v>
      </c>
    </row>
    <row r="19" spans="2:8" ht="15.6">
      <c r="B19" s="16" t="s">
        <v>60</v>
      </c>
      <c r="C19" s="104">
        <v>37</v>
      </c>
      <c r="G19" s="16" t="s">
        <v>60</v>
      </c>
      <c r="H19" s="104">
        <v>31</v>
      </c>
    </row>
    <row r="20" spans="2:8" ht="15.6">
      <c r="B20" s="16" t="s">
        <v>5</v>
      </c>
      <c r="C20" s="104">
        <v>27</v>
      </c>
      <c r="G20" s="16" t="s">
        <v>5</v>
      </c>
      <c r="H20" s="104">
        <v>21</v>
      </c>
    </row>
    <row r="21" spans="2:8" ht="15.6">
      <c r="B21" s="16" t="s">
        <v>61</v>
      </c>
      <c r="C21" s="104">
        <v>27</v>
      </c>
      <c r="G21" s="16" t="s">
        <v>61</v>
      </c>
      <c r="H21" s="104">
        <v>18</v>
      </c>
    </row>
    <row r="22" spans="2:8" ht="15.6">
      <c r="B22" s="16" t="s">
        <v>6</v>
      </c>
      <c r="C22" s="104">
        <v>39</v>
      </c>
      <c r="G22" s="16" t="s">
        <v>6</v>
      </c>
      <c r="H22" s="104">
        <v>36</v>
      </c>
    </row>
    <row r="23" spans="2:8" ht="15.6">
      <c r="B23" s="16" t="s">
        <v>7</v>
      </c>
      <c r="C23" s="104">
        <v>42</v>
      </c>
      <c r="G23" s="16" t="s">
        <v>7</v>
      </c>
      <c r="H23" s="104">
        <v>31</v>
      </c>
    </row>
    <row r="24" spans="2:8" ht="15.6">
      <c r="B24" s="16" t="s">
        <v>8</v>
      </c>
      <c r="C24" s="104">
        <v>75</v>
      </c>
      <c r="G24" s="16" t="s">
        <v>8</v>
      </c>
      <c r="H24" s="104">
        <v>28</v>
      </c>
    </row>
    <row r="25" spans="2:8" ht="15.6">
      <c r="B25" s="16" t="s">
        <v>9</v>
      </c>
      <c r="C25" s="104">
        <v>29</v>
      </c>
      <c r="G25" s="16" t="s">
        <v>9</v>
      </c>
      <c r="H25" s="104">
        <v>24</v>
      </c>
    </row>
    <row r="26" spans="2:8" ht="15.6">
      <c r="B26" s="16" t="s">
        <v>62</v>
      </c>
      <c r="C26" s="104">
        <v>39</v>
      </c>
      <c r="G26" s="16" t="s">
        <v>62</v>
      </c>
      <c r="H26" s="104">
        <v>21</v>
      </c>
    </row>
    <row r="27" spans="2:8" ht="15.6">
      <c r="B27" s="16" t="s">
        <v>10</v>
      </c>
      <c r="C27" s="104">
        <v>35</v>
      </c>
      <c r="G27" s="16" t="s">
        <v>10</v>
      </c>
      <c r="H27" s="104">
        <v>26</v>
      </c>
    </row>
    <row r="28" spans="2:8" ht="15.6">
      <c r="B28" s="16" t="s">
        <v>11</v>
      </c>
      <c r="C28" s="104">
        <v>33</v>
      </c>
      <c r="G28" s="16" t="s">
        <v>11</v>
      </c>
      <c r="H28" s="104">
        <v>32</v>
      </c>
    </row>
    <row r="29" spans="2:8" ht="15.6">
      <c r="B29" s="16" t="s">
        <v>12</v>
      </c>
      <c r="C29" s="104">
        <v>31</v>
      </c>
      <c r="G29" s="16" t="s">
        <v>12</v>
      </c>
      <c r="H29" s="104">
        <v>20</v>
      </c>
    </row>
    <row r="30" spans="2:8" ht="15.6">
      <c r="B30" s="16" t="s">
        <v>13</v>
      </c>
      <c r="C30" s="104">
        <v>32</v>
      </c>
      <c r="G30" s="16" t="s">
        <v>13</v>
      </c>
      <c r="H30" s="104">
        <v>27</v>
      </c>
    </row>
    <row r="31" spans="2:8" ht="15.6">
      <c r="B31" s="16" t="s">
        <v>14</v>
      </c>
      <c r="C31" s="104">
        <v>35</v>
      </c>
      <c r="G31" s="16" t="s">
        <v>14</v>
      </c>
      <c r="H31" s="104">
        <v>33</v>
      </c>
    </row>
    <row r="32" spans="2:8" ht="15.6">
      <c r="B32" s="16" t="s">
        <v>63</v>
      </c>
      <c r="C32" s="104">
        <v>35</v>
      </c>
      <c r="G32" s="16" t="s">
        <v>63</v>
      </c>
      <c r="H32" s="104">
        <v>31</v>
      </c>
    </row>
    <row r="33" spans="2:8" ht="15.6">
      <c r="B33" s="16" t="s">
        <v>15</v>
      </c>
      <c r="C33" s="104">
        <v>29</v>
      </c>
      <c r="G33" s="16" t="s">
        <v>15</v>
      </c>
      <c r="H33" s="104">
        <v>17</v>
      </c>
    </row>
    <row r="34" spans="2:8" ht="15.6">
      <c r="B34" s="16" t="s">
        <v>64</v>
      </c>
      <c r="C34" s="104">
        <v>34</v>
      </c>
      <c r="G34" s="16" t="s">
        <v>64</v>
      </c>
      <c r="H34" s="104">
        <v>28</v>
      </c>
    </row>
    <row r="35" spans="2:8" ht="15.6">
      <c r="B35" s="16" t="s">
        <v>16</v>
      </c>
      <c r="C35" s="104">
        <v>33</v>
      </c>
      <c r="G35" s="16" t="s">
        <v>16</v>
      </c>
      <c r="H35" s="104">
        <v>28</v>
      </c>
    </row>
    <row r="36" spans="2:8" ht="15.6">
      <c r="B36" s="16" t="s">
        <v>17</v>
      </c>
      <c r="C36" s="104">
        <v>30</v>
      </c>
      <c r="G36" s="16" t="s">
        <v>17</v>
      </c>
      <c r="H36" s="104">
        <v>21</v>
      </c>
    </row>
    <row r="37" spans="2:8" ht="15.6">
      <c r="B37" s="16" t="s">
        <v>65</v>
      </c>
      <c r="C37" s="104">
        <v>25</v>
      </c>
      <c r="G37" s="16" t="s">
        <v>65</v>
      </c>
      <c r="H37" s="104">
        <v>19</v>
      </c>
    </row>
    <row r="38" spans="2:8" ht="15.6">
      <c r="B38" s="16" t="s">
        <v>18</v>
      </c>
      <c r="C38" s="104">
        <v>31</v>
      </c>
      <c r="G38" s="16" t="s">
        <v>18</v>
      </c>
      <c r="H38" s="104">
        <v>23</v>
      </c>
    </row>
    <row r="39" spans="2:8" ht="15.6">
      <c r="B39" s="16" t="s">
        <v>19</v>
      </c>
      <c r="C39" s="104">
        <v>34</v>
      </c>
      <c r="G39" s="16" t="s">
        <v>19</v>
      </c>
      <c r="H39" s="104">
        <v>23</v>
      </c>
    </row>
    <row r="40" spans="2:8" ht="15.6">
      <c r="B40" s="16" t="s">
        <v>20</v>
      </c>
      <c r="C40" s="104">
        <v>34</v>
      </c>
      <c r="G40" s="16" t="s">
        <v>20</v>
      </c>
      <c r="H40" s="104">
        <v>33</v>
      </c>
    </row>
    <row r="41" spans="2:8" ht="16.2" thickBot="1">
      <c r="B41" s="17" t="s">
        <v>21</v>
      </c>
      <c r="C41" s="104">
        <v>33</v>
      </c>
      <c r="G41" s="17" t="s">
        <v>21</v>
      </c>
      <c r="H41" s="104">
        <v>23</v>
      </c>
    </row>
    <row r="42" spans="2:8" ht="16.8" thickTop="1" thickBot="1">
      <c r="B42" s="112" t="s">
        <v>72</v>
      </c>
      <c r="C42" s="112">
        <v>47</v>
      </c>
      <c r="G42" s="112" t="s">
        <v>72</v>
      </c>
      <c r="H42" s="105">
        <v>26</v>
      </c>
    </row>
    <row r="46" spans="2:8">
      <c r="B46" s="268" t="s">
        <v>74</v>
      </c>
      <c r="C46" s="268"/>
      <c r="D46" s="268"/>
      <c r="E46" s="268"/>
      <c r="F46" s="268"/>
    </row>
  </sheetData>
  <mergeCells count="6">
    <mergeCell ref="B46:F46"/>
    <mergeCell ref="B1:H2"/>
    <mergeCell ref="B4:C4"/>
    <mergeCell ref="G4:H4"/>
    <mergeCell ref="B11:C11"/>
    <mergeCell ref="G11:H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37"/>
  <sheetViews>
    <sheetView topLeftCell="A4" zoomScale="90" zoomScaleNormal="90" workbookViewId="0">
      <selection activeCell="J13" sqref="J13"/>
    </sheetView>
  </sheetViews>
  <sheetFormatPr defaultColWidth="9.109375" defaultRowHeight="14.4"/>
  <cols>
    <col min="3" max="7" width="10.6640625" customWidth="1"/>
    <col min="8" max="8" width="10.6640625" style="173" customWidth="1"/>
    <col min="12" max="17" width="11.6640625" customWidth="1"/>
  </cols>
  <sheetData>
    <row r="1" spans="3:17" ht="15" customHeight="1">
      <c r="C1" s="269" t="s">
        <v>150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</row>
    <row r="2" spans="3:17" ht="15" customHeight="1"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</row>
    <row r="3" spans="3:17" ht="15" customHeight="1"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</row>
    <row r="4" spans="3:17" ht="24" thickBot="1">
      <c r="C4" s="102"/>
      <c r="D4" s="102"/>
      <c r="E4" s="102"/>
      <c r="F4" s="102"/>
      <c r="G4" s="102"/>
      <c r="H4" s="2"/>
      <c r="I4" s="102"/>
      <c r="J4" s="102"/>
      <c r="K4" s="102"/>
      <c r="L4" s="102"/>
      <c r="M4" s="102"/>
      <c r="N4" s="102"/>
      <c r="O4" s="102"/>
      <c r="P4" s="102"/>
      <c r="Q4" s="102"/>
    </row>
    <row r="5" spans="3:17" ht="16.2" thickBot="1">
      <c r="C5" s="270" t="s">
        <v>151</v>
      </c>
      <c r="D5" s="272"/>
      <c r="E5" s="272"/>
      <c r="F5" s="272"/>
      <c r="G5" s="272"/>
      <c r="H5" s="271"/>
      <c r="L5" s="270" t="s">
        <v>152</v>
      </c>
      <c r="M5" s="273"/>
      <c r="N5" s="273"/>
      <c r="O5" s="273"/>
      <c r="P5" s="273"/>
      <c r="Q5" s="274"/>
    </row>
    <row r="6" spans="3:17" ht="16.2" thickBot="1">
      <c r="C6" s="106" t="s">
        <v>0</v>
      </c>
      <c r="D6" s="107">
        <v>2019</v>
      </c>
      <c r="E6" s="107">
        <v>2020</v>
      </c>
      <c r="F6" s="107">
        <v>2021</v>
      </c>
      <c r="G6" s="108">
        <v>2022</v>
      </c>
      <c r="H6" s="108">
        <v>2023</v>
      </c>
      <c r="L6" s="205" t="s">
        <v>69</v>
      </c>
      <c r="M6" s="107">
        <v>2019</v>
      </c>
      <c r="N6" s="107">
        <v>2020</v>
      </c>
      <c r="O6" s="107">
        <v>2021</v>
      </c>
      <c r="P6" s="108">
        <v>2022</v>
      </c>
      <c r="Q6" s="108">
        <v>2023</v>
      </c>
    </row>
    <row r="7" spans="3:17" ht="15.6">
      <c r="C7" s="110" t="s">
        <v>70</v>
      </c>
      <c r="D7" s="203">
        <v>41</v>
      </c>
      <c r="E7" s="203">
        <v>57</v>
      </c>
      <c r="F7" s="144">
        <v>45</v>
      </c>
      <c r="G7" s="144">
        <v>38</v>
      </c>
      <c r="H7" s="144">
        <v>32</v>
      </c>
      <c r="L7" s="110" t="s">
        <v>70</v>
      </c>
      <c r="M7" s="204">
        <v>37</v>
      </c>
      <c r="N7" s="203">
        <v>43</v>
      </c>
      <c r="O7" s="200">
        <v>47</v>
      </c>
      <c r="P7" s="200">
        <v>34</v>
      </c>
      <c r="Q7" s="200">
        <v>25</v>
      </c>
    </row>
    <row r="8" spans="3:17" ht="15.6">
      <c r="C8" s="109" t="s">
        <v>71</v>
      </c>
      <c r="D8" s="101">
        <v>37</v>
      </c>
      <c r="E8" s="101">
        <v>41</v>
      </c>
      <c r="F8" s="104">
        <v>33</v>
      </c>
      <c r="G8" s="104">
        <v>33</v>
      </c>
      <c r="H8" s="104">
        <v>36</v>
      </c>
      <c r="L8" s="163" t="s">
        <v>71</v>
      </c>
      <c r="M8" s="198">
        <v>24</v>
      </c>
      <c r="N8" s="101">
        <v>28</v>
      </c>
      <c r="O8" s="201">
        <v>17</v>
      </c>
      <c r="P8" s="201">
        <v>27</v>
      </c>
      <c r="Q8" s="201">
        <v>36</v>
      </c>
    </row>
    <row r="9" spans="3:17" ht="16.2" thickBot="1">
      <c r="C9" s="111" t="s">
        <v>73</v>
      </c>
      <c r="D9" s="142">
        <v>48.307152875175312</v>
      </c>
      <c r="E9" s="142">
        <v>40</v>
      </c>
      <c r="F9" s="143">
        <v>36</v>
      </c>
      <c r="G9" s="143">
        <v>36</v>
      </c>
      <c r="H9" s="143">
        <v>47</v>
      </c>
      <c r="L9" s="111" t="s">
        <v>73</v>
      </c>
      <c r="M9" s="199">
        <v>30</v>
      </c>
      <c r="N9" s="142">
        <v>30</v>
      </c>
      <c r="O9" s="202">
        <v>24</v>
      </c>
      <c r="P9" s="202">
        <v>26</v>
      </c>
      <c r="Q9" s="202">
        <v>26</v>
      </c>
    </row>
    <row r="37" spans="2:11">
      <c r="B37" s="275" t="s">
        <v>74</v>
      </c>
      <c r="C37" s="275"/>
      <c r="D37" s="275"/>
      <c r="E37" s="275"/>
      <c r="F37" s="275"/>
      <c r="G37" s="275"/>
      <c r="H37" s="275"/>
      <c r="I37" s="275"/>
      <c r="J37" s="275"/>
      <c r="K37" s="275"/>
    </row>
  </sheetData>
  <mergeCells count="4">
    <mergeCell ref="C1:Q3"/>
    <mergeCell ref="C5:H5"/>
    <mergeCell ref="L5:Q5"/>
    <mergeCell ref="B37:K3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7"/>
  <sheetViews>
    <sheetView topLeftCell="A10" zoomScale="90" zoomScaleNormal="90" workbookViewId="0">
      <selection activeCell="I38" sqref="I38"/>
    </sheetView>
  </sheetViews>
  <sheetFormatPr defaultRowHeight="14.4"/>
  <cols>
    <col min="3" max="3" width="35.109375" bestFit="1" customWidth="1"/>
    <col min="4" max="4" width="23.109375" customWidth="1"/>
    <col min="5" max="5" width="16.109375" customWidth="1"/>
    <col min="8" max="8" width="36.6640625" bestFit="1" customWidth="1"/>
    <col min="9" max="9" width="22.44140625" bestFit="1" customWidth="1"/>
  </cols>
  <sheetData>
    <row r="1" spans="1:9" ht="15" customHeight="1">
      <c r="C1" s="269" t="s">
        <v>153</v>
      </c>
      <c r="D1" s="269"/>
      <c r="E1" s="269"/>
      <c r="F1" s="269"/>
      <c r="G1" s="269"/>
      <c r="H1" s="269"/>
      <c r="I1" s="269"/>
    </row>
    <row r="2" spans="1:9" ht="15" customHeight="1">
      <c r="C2" s="269"/>
      <c r="D2" s="269"/>
      <c r="E2" s="269"/>
      <c r="F2" s="269"/>
      <c r="G2" s="269"/>
      <c r="H2" s="269"/>
      <c r="I2" s="269"/>
    </row>
    <row r="3" spans="1:9" ht="15" customHeight="1">
      <c r="C3" s="269"/>
      <c r="D3" s="269"/>
      <c r="E3" s="269"/>
      <c r="F3" s="269"/>
      <c r="G3" s="269"/>
      <c r="H3" s="269"/>
      <c r="I3" s="269"/>
    </row>
    <row r="5" spans="1:9" ht="15" thickBot="1"/>
    <row r="6" spans="1:9" ht="16.2" thickBot="1">
      <c r="C6" s="270" t="s">
        <v>154</v>
      </c>
      <c r="D6" s="271"/>
      <c r="H6" s="270" t="s">
        <v>154</v>
      </c>
      <c r="I6" s="271"/>
    </row>
    <row r="7" spans="1:9" ht="16.2" thickBot="1">
      <c r="C7" s="100" t="s">
        <v>69</v>
      </c>
      <c r="D7" s="100" t="s">
        <v>114</v>
      </c>
      <c r="H7" s="141" t="s">
        <v>69</v>
      </c>
      <c r="I7" s="103" t="s">
        <v>114</v>
      </c>
    </row>
    <row r="8" spans="1:9" ht="16.8" thickTop="1" thickBot="1">
      <c r="C8" s="159" t="s">
        <v>70</v>
      </c>
      <c r="D8" s="101">
        <v>148</v>
      </c>
      <c r="H8" s="159" t="s">
        <v>100</v>
      </c>
      <c r="I8" s="104">
        <v>74</v>
      </c>
    </row>
    <row r="9" spans="1:9" ht="16.2" thickTop="1">
      <c r="C9" s="159" t="s">
        <v>71</v>
      </c>
      <c r="D9" s="101">
        <v>139</v>
      </c>
      <c r="H9" s="160" t="s">
        <v>58</v>
      </c>
      <c r="I9" s="104">
        <v>112</v>
      </c>
    </row>
    <row r="10" spans="1:9" ht="15.6">
      <c r="H10" s="160" t="s">
        <v>2</v>
      </c>
      <c r="I10" s="104">
        <v>91</v>
      </c>
    </row>
    <row r="11" spans="1:9" ht="15.6">
      <c r="H11" s="160" t="s">
        <v>3</v>
      </c>
      <c r="I11" s="104">
        <v>123</v>
      </c>
    </row>
    <row r="12" spans="1:9" ht="13.5" customHeight="1">
      <c r="C12" s="102"/>
      <c r="D12" s="102"/>
      <c r="H12" s="160" t="s">
        <v>59</v>
      </c>
      <c r="I12" s="104">
        <v>69</v>
      </c>
    </row>
    <row r="13" spans="1:9" ht="15.6">
      <c r="H13" s="160" t="s">
        <v>4</v>
      </c>
      <c r="I13" s="104">
        <v>113</v>
      </c>
    </row>
    <row r="14" spans="1:9" ht="15.6">
      <c r="H14" s="160" t="s">
        <v>60</v>
      </c>
      <c r="I14" s="104">
        <v>124</v>
      </c>
    </row>
    <row r="15" spans="1:9" ht="15.6">
      <c r="H15" s="160" t="s">
        <v>5</v>
      </c>
      <c r="I15" s="104">
        <v>118</v>
      </c>
    </row>
    <row r="16" spans="1:9" ht="15.75" customHeight="1">
      <c r="A16" s="276" t="s">
        <v>74</v>
      </c>
      <c r="B16" s="276"/>
      <c r="C16" s="276"/>
      <c r="D16" s="276"/>
      <c r="E16" s="276"/>
      <c r="H16" s="160" t="s">
        <v>61</v>
      </c>
      <c r="I16" s="104">
        <v>79</v>
      </c>
    </row>
    <row r="17" spans="1:9" ht="15.6">
      <c r="H17" s="160" t="s">
        <v>6</v>
      </c>
      <c r="I17" s="104">
        <v>61</v>
      </c>
    </row>
    <row r="18" spans="1:9" ht="15.6">
      <c r="A18" s="164"/>
      <c r="B18" s="164"/>
      <c r="H18" s="160" t="s">
        <v>7</v>
      </c>
      <c r="I18" s="104">
        <v>112</v>
      </c>
    </row>
    <row r="19" spans="1:9" ht="15.6">
      <c r="H19" s="160" t="s">
        <v>8</v>
      </c>
      <c r="I19" s="104">
        <v>109</v>
      </c>
    </row>
    <row r="20" spans="1:9" ht="15.6">
      <c r="H20" s="160" t="s">
        <v>9</v>
      </c>
      <c r="I20" s="104">
        <v>129</v>
      </c>
    </row>
    <row r="21" spans="1:9" ht="15.6">
      <c r="H21" s="160" t="s">
        <v>62</v>
      </c>
      <c r="I21" s="104">
        <v>100</v>
      </c>
    </row>
    <row r="22" spans="1:9" ht="15.6">
      <c r="H22" s="160" t="s">
        <v>10</v>
      </c>
      <c r="I22" s="104">
        <v>143</v>
      </c>
    </row>
    <row r="23" spans="1:9" ht="15.6">
      <c r="H23" s="160" t="s">
        <v>11</v>
      </c>
      <c r="I23" s="104">
        <v>139</v>
      </c>
    </row>
    <row r="24" spans="1:9" ht="15.6">
      <c r="H24" s="160" t="s">
        <v>12</v>
      </c>
      <c r="I24" s="104">
        <v>93</v>
      </c>
    </row>
    <row r="25" spans="1:9" ht="15.6">
      <c r="H25" s="160" t="s">
        <v>13</v>
      </c>
      <c r="I25" s="104">
        <v>131</v>
      </c>
    </row>
    <row r="26" spans="1:9" ht="15.6">
      <c r="H26" s="160" t="s">
        <v>14</v>
      </c>
      <c r="I26" s="104">
        <v>125</v>
      </c>
    </row>
    <row r="27" spans="1:9" ht="15.6">
      <c r="H27" s="160" t="s">
        <v>63</v>
      </c>
      <c r="I27" s="104">
        <v>113</v>
      </c>
    </row>
    <row r="28" spans="1:9" ht="15.6">
      <c r="H28" s="160" t="s">
        <v>15</v>
      </c>
      <c r="I28" s="104">
        <v>89</v>
      </c>
    </row>
    <row r="29" spans="1:9" ht="15.6">
      <c r="H29" s="160" t="s">
        <v>64</v>
      </c>
      <c r="I29" s="104">
        <v>93</v>
      </c>
    </row>
    <row r="30" spans="1:9" ht="15.6">
      <c r="H30" s="160" t="s">
        <v>16</v>
      </c>
      <c r="I30" s="104">
        <v>73</v>
      </c>
    </row>
    <row r="31" spans="1:9" ht="15.6">
      <c r="H31" s="160" t="s">
        <v>17</v>
      </c>
      <c r="I31" s="104">
        <v>71</v>
      </c>
    </row>
    <row r="32" spans="1:9" ht="15.6">
      <c r="H32" s="160" t="s">
        <v>65</v>
      </c>
      <c r="I32" s="104">
        <v>83</v>
      </c>
    </row>
    <row r="33" spans="8:9" ht="15.6">
      <c r="H33" s="160" t="s">
        <v>18</v>
      </c>
      <c r="I33" s="104">
        <v>88</v>
      </c>
    </row>
    <row r="34" spans="8:9" ht="15.6">
      <c r="H34" s="160" t="s">
        <v>19</v>
      </c>
      <c r="I34" s="104">
        <v>97</v>
      </c>
    </row>
    <row r="35" spans="8:9" ht="15.6">
      <c r="H35" s="160" t="s">
        <v>20</v>
      </c>
      <c r="I35" s="104">
        <v>54</v>
      </c>
    </row>
    <row r="36" spans="8:9" ht="16.2" thickBot="1">
      <c r="H36" s="161" t="s">
        <v>21</v>
      </c>
      <c r="I36" s="104">
        <v>101</v>
      </c>
    </row>
    <row r="37" spans="8:9" ht="16.8" thickTop="1" thickBot="1">
      <c r="H37" s="112" t="s">
        <v>72</v>
      </c>
      <c r="I37" s="105">
        <v>107</v>
      </c>
    </row>
  </sheetData>
  <mergeCells count="4">
    <mergeCell ref="C6:D6"/>
    <mergeCell ref="H6:I6"/>
    <mergeCell ref="C1:I3"/>
    <mergeCell ref="A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workbookViewId="0">
      <selection activeCell="R10" sqref="R10"/>
    </sheetView>
  </sheetViews>
  <sheetFormatPr defaultRowHeight="14.4"/>
  <cols>
    <col min="2" max="2" width="9.44140625" bestFit="1" customWidth="1"/>
    <col min="3" max="3" width="11" customWidth="1"/>
    <col min="4" max="4" width="10.6640625" customWidth="1"/>
    <col min="5" max="5" width="7.109375" bestFit="1" customWidth="1"/>
    <col min="6" max="6" width="7.5546875" bestFit="1" customWidth="1"/>
    <col min="7" max="7" width="8.33203125" bestFit="1" customWidth="1"/>
    <col min="8" max="8" width="8.109375" bestFit="1" customWidth="1"/>
    <col min="9" max="9" width="8.5546875" bestFit="1" customWidth="1"/>
    <col min="10" max="10" width="7.5546875" customWidth="1"/>
    <col min="11" max="11" width="7" customWidth="1"/>
    <col min="12" max="12" width="8" customWidth="1"/>
    <col min="13" max="13" width="11" customWidth="1"/>
  </cols>
  <sheetData>
    <row r="1" spans="2:13" ht="37.5" customHeight="1">
      <c r="B1" s="252" t="s">
        <v>43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2:13" ht="18">
      <c r="B2" s="253" t="s">
        <v>40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2:13" ht="18.600000000000001" thickBot="1">
      <c r="B3" s="253" t="s">
        <v>142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2:13" ht="15.6" thickTop="1" thickBot="1">
      <c r="B4" s="57"/>
      <c r="C4" s="57"/>
      <c r="D4" s="57"/>
      <c r="E4" s="277" t="s">
        <v>29</v>
      </c>
      <c r="F4" s="278"/>
      <c r="G4" s="278"/>
      <c r="H4" s="278"/>
      <c r="I4" s="278"/>
      <c r="J4" s="278"/>
      <c r="K4" s="279"/>
      <c r="L4" s="58"/>
      <c r="M4" s="57"/>
    </row>
    <row r="5" spans="2:13" ht="40.5" customHeight="1" thickTop="1" thickBot="1">
      <c r="B5" s="59" t="s">
        <v>38</v>
      </c>
      <c r="C5" s="180" t="s">
        <v>132</v>
      </c>
      <c r="D5" s="60" t="s">
        <v>30</v>
      </c>
      <c r="E5" s="61" t="s">
        <v>31</v>
      </c>
      <c r="F5" s="62" t="s">
        <v>32</v>
      </c>
      <c r="G5" s="62" t="s">
        <v>33</v>
      </c>
      <c r="H5" s="62" t="s">
        <v>34</v>
      </c>
      <c r="I5" s="62" t="s">
        <v>57</v>
      </c>
      <c r="J5" s="62" t="s">
        <v>56</v>
      </c>
      <c r="K5" s="62" t="s">
        <v>51</v>
      </c>
      <c r="L5" s="63" t="s">
        <v>39</v>
      </c>
      <c r="M5" s="54" t="s">
        <v>145</v>
      </c>
    </row>
    <row r="6" spans="2:13">
      <c r="B6" s="95" t="s">
        <v>103</v>
      </c>
      <c r="C6" s="156">
        <v>3722</v>
      </c>
      <c r="D6" s="64">
        <v>1457</v>
      </c>
      <c r="E6" s="65">
        <v>1248</v>
      </c>
      <c r="F6" s="66">
        <v>3</v>
      </c>
      <c r="G6" s="66">
        <v>10</v>
      </c>
      <c r="H6" s="66" t="s">
        <v>107</v>
      </c>
      <c r="I6" s="66">
        <v>15</v>
      </c>
      <c r="J6" s="66" t="s">
        <v>107</v>
      </c>
      <c r="K6" s="67" t="s">
        <v>107</v>
      </c>
      <c r="L6" s="68">
        <v>1276</v>
      </c>
      <c r="M6" s="69">
        <v>3739</v>
      </c>
    </row>
    <row r="7" spans="2:13" ht="15" thickBot="1">
      <c r="B7" s="95" t="s">
        <v>104</v>
      </c>
      <c r="C7" s="156">
        <v>26</v>
      </c>
      <c r="D7" s="64">
        <v>76</v>
      </c>
      <c r="E7" s="65">
        <v>1</v>
      </c>
      <c r="F7" s="66" t="s">
        <v>107</v>
      </c>
      <c r="G7" s="66">
        <v>1</v>
      </c>
      <c r="H7" s="66" t="s">
        <v>107</v>
      </c>
      <c r="I7" s="66" t="s">
        <v>107</v>
      </c>
      <c r="J7" s="66">
        <v>73</v>
      </c>
      <c r="K7" s="67" t="s">
        <v>107</v>
      </c>
      <c r="L7" s="68">
        <v>75</v>
      </c>
      <c r="M7" s="69">
        <v>24</v>
      </c>
    </row>
    <row r="8" spans="2:13" ht="15.6" thickTop="1" thickBot="1">
      <c r="B8" s="96" t="s">
        <v>22</v>
      </c>
      <c r="C8" s="177">
        <f t="shared" ref="C8:M8" si="0">SUM(C6:C7)</f>
        <v>3748</v>
      </c>
      <c r="D8" s="55">
        <f t="shared" si="0"/>
        <v>1533</v>
      </c>
      <c r="E8" s="13">
        <f t="shared" si="0"/>
        <v>1249</v>
      </c>
      <c r="F8" s="14">
        <f t="shared" si="0"/>
        <v>3</v>
      </c>
      <c r="G8" s="14">
        <f t="shared" si="0"/>
        <v>11</v>
      </c>
      <c r="H8" s="14">
        <f t="shared" si="0"/>
        <v>0</v>
      </c>
      <c r="I8" s="14">
        <f t="shared" si="0"/>
        <v>15</v>
      </c>
      <c r="J8" s="14">
        <f t="shared" si="0"/>
        <v>73</v>
      </c>
      <c r="K8" s="14">
        <f t="shared" si="0"/>
        <v>0</v>
      </c>
      <c r="L8" s="70">
        <f t="shared" si="0"/>
        <v>1351</v>
      </c>
      <c r="M8" s="56">
        <f t="shared" si="0"/>
        <v>3763</v>
      </c>
    </row>
    <row r="9" spans="2:13" ht="15" thickTop="1"/>
    <row r="11" spans="2:13">
      <c r="M11" s="25"/>
    </row>
    <row r="26" spans="1:1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5" ht="15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</row>
    <row r="28" spans="1:1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spans="1:15">
      <c r="A29" s="84"/>
      <c r="N29" s="84"/>
      <c r="O29" s="84"/>
    </row>
  </sheetData>
  <mergeCells count="4">
    <mergeCell ref="E4:K4"/>
    <mergeCell ref="B1:M1"/>
    <mergeCell ref="B2:M2"/>
    <mergeCell ref="B3:M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1</vt:i4>
      </vt:variant>
    </vt:vector>
  </HeadingPairs>
  <TitlesOfParts>
    <vt:vector size="23" baseType="lpstr">
      <vt:lpstr>Foglio 1</vt:lpstr>
      <vt:lpstr>Foglio 2</vt:lpstr>
      <vt:lpstr>Foglio 3</vt:lpstr>
      <vt:lpstr>Foglio 4</vt:lpstr>
      <vt:lpstr>Foglio 5</vt:lpstr>
      <vt:lpstr>Foglio 6</vt:lpstr>
      <vt:lpstr>Foglio 7</vt:lpstr>
      <vt:lpstr>Merito_appalti</vt:lpstr>
      <vt:lpstr>Foglio 8</vt:lpstr>
      <vt:lpstr>Foglio 9</vt:lpstr>
      <vt:lpstr>Foglio 10</vt:lpstr>
      <vt:lpstr>Foglio 11</vt:lpstr>
      <vt:lpstr>Foglio 12</vt:lpstr>
      <vt:lpstr>Foglio 13</vt:lpstr>
      <vt:lpstr>Foglio 14 </vt:lpstr>
      <vt:lpstr>Foglio 15</vt:lpstr>
      <vt:lpstr>Foglio 16 </vt:lpstr>
      <vt:lpstr>Foglio 17</vt:lpstr>
      <vt:lpstr>Foglio 18</vt:lpstr>
      <vt:lpstr>Foglio 19</vt:lpstr>
      <vt:lpstr>Foglio 20</vt:lpstr>
      <vt:lpstr>Foglio21</vt:lpstr>
      <vt:lpstr>'Foglio 6'!Tempi_medi_giudizi_cautelari_appalti_2018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Ruggiero Alessandro</dc:creator>
  <cp:lastModifiedBy>Alessandro Rizzi</cp:lastModifiedBy>
  <cp:lastPrinted>2021-01-19T09:16:59Z</cp:lastPrinted>
  <dcterms:created xsi:type="dcterms:W3CDTF">2013-02-22T14:08:38Z</dcterms:created>
  <dcterms:modified xsi:type="dcterms:W3CDTF">2024-01-18T11:54:29Z</dcterms:modified>
</cp:coreProperties>
</file>