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queryTables/queryTable1.xml" ContentType="application/vnd.openxmlformats-officedocument.spreadsheetml.queryTab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SEGRETARIATO-GENERALE\ARCHIVIO\9_FIRMA DIGITALE\4_G. FERRARI\1_FIRMA\01_ANNO GIUDIZIARIO 2022\RELAZIONE\"/>
    </mc:Choice>
  </mc:AlternateContent>
  <bookViews>
    <workbookView xWindow="0" yWindow="0" windowWidth="28800" windowHeight="12135"/>
  </bookViews>
  <sheets>
    <sheet name="Foglio 1" sheetId="3" r:id="rId1"/>
    <sheet name="Foglio 2" sheetId="5" r:id="rId2"/>
    <sheet name="Foglio 3" sheetId="6" r:id="rId3"/>
    <sheet name="Foglio 4" sheetId="7" r:id="rId4"/>
    <sheet name="Foglio 5" sheetId="17" r:id="rId5"/>
    <sheet name="Foglio 6" sheetId="19" r:id="rId6"/>
    <sheet name="Foglio 7" sheetId="20" r:id="rId7"/>
    <sheet name="Merito_appalti" sheetId="23" r:id="rId8"/>
    <sheet name="Foglio 8" sheetId="13" r:id="rId9"/>
    <sheet name="Foglio 9" sheetId="14" r:id="rId10"/>
    <sheet name="Foglio 10" sheetId="15" r:id="rId11"/>
    <sheet name="Foglio 11" sheetId="16" r:id="rId12"/>
    <sheet name="Foglio 12" sheetId="21" r:id="rId13"/>
    <sheet name="Foglio 13" sheetId="22" r:id="rId14"/>
    <sheet name="Foglio 14 " sheetId="4" r:id="rId15"/>
    <sheet name="Foglio 15" sheetId="9" r:id="rId16"/>
    <sheet name="Foglio 16 " sheetId="10" r:id="rId17"/>
    <sheet name="Foglio 17" sheetId="11" r:id="rId18"/>
    <sheet name="Foglio 18" sheetId="18" r:id="rId19"/>
    <sheet name="Foglio 19" sheetId="2" r:id="rId20"/>
    <sheet name="Foglio 20" sheetId="25" r:id="rId21"/>
    <sheet name="Foglio 21" sheetId="26" r:id="rId22"/>
  </sheets>
  <definedNames>
    <definedName name="Tempi_medi_giudizi_cautelari_appalti_2018" localSheetId="5">'Foglio 6'!$G$7:$H$41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26" l="1"/>
  <c r="T38" i="25" l="1"/>
  <c r="T37" i="25"/>
  <c r="T36" i="25"/>
  <c r="T35" i="25"/>
  <c r="T34" i="25"/>
  <c r="T33" i="25"/>
  <c r="T32" i="25"/>
  <c r="T31" i="25"/>
  <c r="T30" i="25"/>
  <c r="T29" i="25"/>
  <c r="T28" i="25"/>
  <c r="T27" i="25"/>
  <c r="T26" i="25"/>
  <c r="T25" i="25"/>
  <c r="T24" i="25"/>
  <c r="T23" i="25"/>
  <c r="T22" i="25"/>
  <c r="T21" i="25"/>
  <c r="T20" i="25"/>
  <c r="T19" i="25"/>
  <c r="T18" i="25"/>
  <c r="T17" i="25"/>
  <c r="T16" i="25"/>
  <c r="T15" i="25"/>
  <c r="T14" i="25"/>
  <c r="T13" i="25"/>
  <c r="T12" i="25"/>
  <c r="T11" i="25"/>
  <c r="T10" i="25"/>
  <c r="T9" i="25"/>
  <c r="T8" i="25"/>
  <c r="T7" i="25"/>
  <c r="J5" i="4" l="1"/>
  <c r="G32" i="4"/>
  <c r="G33" i="4"/>
  <c r="J16" i="21"/>
  <c r="H7" i="17" l="1"/>
  <c r="H8" i="17"/>
  <c r="H9" i="17"/>
  <c r="H10" i="17"/>
  <c r="H11" i="17"/>
  <c r="H12" i="17"/>
  <c r="H6" i="17"/>
  <c r="I7" i="3"/>
  <c r="I8" i="3"/>
  <c r="I9" i="3"/>
  <c r="I10" i="3"/>
  <c r="I11" i="3"/>
  <c r="I12" i="3"/>
  <c r="I6" i="3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C34" i="4" l="1"/>
  <c r="G6" i="4" l="1"/>
  <c r="G7" i="4"/>
  <c r="G8" i="4"/>
  <c r="G9" i="4"/>
  <c r="G10" i="4"/>
  <c r="G11" i="4"/>
  <c r="G12" i="4"/>
  <c r="G13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H6" i="22" l="1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6" i="18"/>
  <c r="F35" i="18"/>
  <c r="E35" i="18"/>
  <c r="D35" i="18"/>
  <c r="C35" i="18"/>
  <c r="B35" i="18"/>
  <c r="G13" i="17"/>
  <c r="F13" i="17"/>
  <c r="E13" i="17"/>
  <c r="D13" i="17"/>
  <c r="C13" i="17"/>
  <c r="B13" i="17"/>
  <c r="J13" i="3"/>
  <c r="G5" i="4"/>
  <c r="G34" i="4" s="1"/>
  <c r="M8" i="13"/>
  <c r="L8" i="13"/>
  <c r="K8" i="13"/>
  <c r="J8" i="13"/>
  <c r="I8" i="13"/>
  <c r="H8" i="13"/>
  <c r="G8" i="13"/>
  <c r="F8" i="13"/>
  <c r="E8" i="13"/>
  <c r="D8" i="13"/>
  <c r="C8" i="13"/>
  <c r="K13" i="3"/>
  <c r="I13" i="3"/>
  <c r="H13" i="3"/>
  <c r="G13" i="3"/>
  <c r="F13" i="3"/>
  <c r="E13" i="3"/>
  <c r="D13" i="3"/>
  <c r="C13" i="3"/>
  <c r="B34" i="4"/>
  <c r="D34" i="4"/>
  <c r="E34" i="4"/>
  <c r="F34" i="4"/>
  <c r="H34" i="4"/>
  <c r="I34" i="4"/>
  <c r="J34" i="4" l="1"/>
  <c r="G35" i="18"/>
  <c r="H13" i="17"/>
</calcChain>
</file>

<file path=xl/connections.xml><?xml version="1.0" encoding="utf-8"?>
<connections xmlns="http://schemas.openxmlformats.org/spreadsheetml/2006/main">
  <connection id="1" name="Tempi_medi_giudizi_cautelari_appalti_201811" type="6" refreshedVersion="6" background="1" saveData="1">
    <textPr codePage="850" sourceFile="\\fileserver\SCITC\USP\Statistiche_USP\Attivita_annuale_CDS_TAR_relazioni\Relazione A.G. 2019 - dati 2018\Spool_Depositi_cautelari\Tempi_medi_giudizi_cautelari_appalti_2018.txt" delimited="0" decimal="," thousands=".">
      <textFields count="5">
        <textField/>
        <textField position="50"/>
        <textField position="75"/>
        <textField position="86"/>
        <textField position="97"/>
      </textFields>
    </textPr>
  </connection>
</connections>
</file>

<file path=xl/sharedStrings.xml><?xml version="1.0" encoding="utf-8"?>
<sst xmlns="http://schemas.openxmlformats.org/spreadsheetml/2006/main" count="493" uniqueCount="161">
  <si>
    <t>Sede</t>
  </si>
  <si>
    <t>Ricorsi pervenuti</t>
  </si>
  <si>
    <t>TAR BASILICATA  POTENZA</t>
  </si>
  <si>
    <t>TAR CALABRIA  CATANZARO</t>
  </si>
  <si>
    <t>TAR CAMPANIA  NAPOLI</t>
  </si>
  <si>
    <t>TAR EMILIA-ROMAGNA  BOLOGNA</t>
  </si>
  <si>
    <t>TAR FRIULI-VENEZIA.GIULIA  TRIESTE</t>
  </si>
  <si>
    <t>TAR LAZIO  LATINA - Sezione staccata</t>
  </si>
  <si>
    <t>TAR LAZIO  ROMA</t>
  </si>
  <si>
    <t>TAR LIGURIA  GENOVA</t>
  </si>
  <si>
    <t>TAR LOMBARDIA  MILANO</t>
  </si>
  <si>
    <t>TAR MARCHE  ANCONA</t>
  </si>
  <si>
    <t>TAR MOLISE  CAMPOBASSO</t>
  </si>
  <si>
    <t>TAR PIEMONTE  TORINO</t>
  </si>
  <si>
    <t>TAR PUGLIA  BARI</t>
  </si>
  <si>
    <t>TAR SARDEGNA  CAGLIARI</t>
  </si>
  <si>
    <t>TAR SICILIA  PALERMO</t>
  </si>
  <si>
    <t>TAR TOSCANA  FIRENZE</t>
  </si>
  <si>
    <t>TAR TRENTINO ALTO ADIGE  TRENTO</t>
  </si>
  <si>
    <t>TAR UMBRIA  PERUGIA</t>
  </si>
  <si>
    <t>TAR VALLE D AOSTA  AOSTA</t>
  </si>
  <si>
    <t>TAR VENETO  VENEZIA</t>
  </si>
  <si>
    <t>Totale</t>
  </si>
  <si>
    <t>Prospetto riepilogativo  - ricorsi pervenuti</t>
  </si>
  <si>
    <t>Prospetto riepilogativo  - ricorsi pendenti</t>
  </si>
  <si>
    <t>Prospetto riepilogativo  - ricorsi definiti</t>
  </si>
  <si>
    <t>Anno di attività</t>
  </si>
  <si>
    <t>Ricorsi definiti</t>
  </si>
  <si>
    <t>Ricorsi pendenti</t>
  </si>
  <si>
    <t>Affari definiti</t>
  </si>
  <si>
    <t>Affari pervenuti</t>
  </si>
  <si>
    <t>ricorso</t>
  </si>
  <si>
    <t>quesito</t>
  </si>
  <si>
    <t>richiesta parere</t>
  </si>
  <si>
    <t>riesame</t>
  </si>
  <si>
    <t>con sentenza</t>
  </si>
  <si>
    <t>con sent. Breve</t>
  </si>
  <si>
    <t>con decreto decisorio</t>
  </si>
  <si>
    <t>Sezioni</t>
  </si>
  <si>
    <t>Totale Affari definiti</t>
  </si>
  <si>
    <t>Prospetto riepilogativo  - Attività Consultiva</t>
  </si>
  <si>
    <t>Prospetto riepilogativo  - Attività Giurisdizionale</t>
  </si>
  <si>
    <t>con sent. breve</t>
  </si>
  <si>
    <t>Consiglio di Stato</t>
  </si>
  <si>
    <t>Tribunali Amministrativi Regionali</t>
  </si>
  <si>
    <t>Giustizia Amministrativa</t>
  </si>
  <si>
    <t>Prospetto riepilogativo attività giurisdizionale</t>
  </si>
  <si>
    <t>con sent.</t>
  </si>
  <si>
    <t>con dec. decis.</t>
  </si>
  <si>
    <t>con altri provv.ti</t>
  </si>
  <si>
    <t>con ord. cautelare</t>
  </si>
  <si>
    <t>altri pareri</t>
  </si>
  <si>
    <t>Prospetto riepilogativo  - affari definiti</t>
  </si>
  <si>
    <t>Prospetto riepilogativo  - affari pervenuti</t>
  </si>
  <si>
    <t>Prospetto riepilogativo  - affari pendenti</t>
  </si>
  <si>
    <t>Plenaria</t>
  </si>
  <si>
    <t>regol.to</t>
  </si>
  <si>
    <t>revoc.ne</t>
  </si>
  <si>
    <t>TAR ABRUZZO  PESCARA - Sezione st.</t>
  </si>
  <si>
    <t>TAR CALABRIA  REGGIO CALABRIA - Sez.st.</t>
  </si>
  <si>
    <t>TAR CAMPANIA  SALERNO - Sez.st.</t>
  </si>
  <si>
    <t>TAR EMILIA-ROMAGNA  PARMA - Sez.st.</t>
  </si>
  <si>
    <t>TAR LOMBARDIA  BRESCIA - Sez.st.</t>
  </si>
  <si>
    <t>TAR PUGLIA  LECCE - Sez.st.</t>
  </si>
  <si>
    <t>TAR SICILIA  CATANIA - Sez.st.</t>
  </si>
  <si>
    <t>TAR TRENTINO A. ADIGE  BOLZANO - Sez. Aut.</t>
  </si>
  <si>
    <t>Prospetto Riepilogativo - Pendenti</t>
  </si>
  <si>
    <t>Di cui</t>
  </si>
  <si>
    <t>* Ricorsi esclusi in quanto non definiscono la causa nel merito.</t>
  </si>
  <si>
    <t>SEDE</t>
  </si>
  <si>
    <t>CDS</t>
  </si>
  <si>
    <t>CGARS</t>
  </si>
  <si>
    <t>Media I° grado</t>
  </si>
  <si>
    <t>TT.AA.RR.</t>
  </si>
  <si>
    <t>* TEMPO MEDIO CALCOLATO PRENDENDO IN CONSIDERAZIONE LA DATA DI DEPOSITO DEL RICORSO</t>
  </si>
  <si>
    <t>Totale 
 Pendenti (a)</t>
  </si>
  <si>
    <t>Appelli Avv.
 Ord. Cautelare * (b)</t>
  </si>
  <si>
    <t>Con Esito
 Sospende Giudizio ** (d)</t>
  </si>
  <si>
    <t>Con Esito
 Cancella dal Ruolo ** (e)</t>
  </si>
  <si>
    <t>Con Esito
 Dichiara Interrotto ** (f)</t>
  </si>
  <si>
    <t>Pendenti   netti***            (a-b-c-d-e-f)</t>
  </si>
  <si>
    <t>*** Pendenti calcolati al netto dei valori delle colonne b,c, d,e, f</t>
  </si>
  <si>
    <t>Totale 
Pendenti (a)</t>
  </si>
  <si>
    <t>Con Esito
 Rinvio * (b)</t>
  </si>
  <si>
    <t>Con Esito  Sospende Giudizio * (c)</t>
  </si>
  <si>
    <t>Con Esito
 Cancella dal Ruolo * (d)</t>
  </si>
  <si>
    <t>Con Esito
 Dichiara Interrotto *(e)</t>
  </si>
  <si>
    <t>Pendenti netti**       (a-b-c-d-e)</t>
  </si>
  <si>
    <t xml:space="preserve">** Pendenti calcolati al netto dei valori delle colonne b,c, d,e, </t>
  </si>
  <si>
    <t>Consiglio di Giustizia Amministrativa Regione Sicilia</t>
  </si>
  <si>
    <t>Sezione</t>
  </si>
  <si>
    <t>revocazione</t>
  </si>
  <si>
    <t>regolamento</t>
  </si>
  <si>
    <t>1</t>
  </si>
  <si>
    <t xml:space="preserve">Totale
 pendenti (a) </t>
  </si>
  <si>
    <t>Con Esito
 Rinvio **    (c)</t>
  </si>
  <si>
    <t xml:space="preserve">Con Esito
 Sospende Giudizio ** (d) </t>
  </si>
  <si>
    <t>Con Esito
 Dichiara Interrotto**(f)</t>
  </si>
  <si>
    <t>Pendenti
netti ***           (a-b-c-d-e-f)</t>
  </si>
  <si>
    <t>Ricorsi pendenti al 31.12.2020</t>
  </si>
  <si>
    <t>Ricorsi pervenuti*</t>
  </si>
  <si>
    <t>*</t>
  </si>
  <si>
    <t>Affari pendenti al 31.12.2020</t>
  </si>
  <si>
    <t>Ricorsi pervenuti *</t>
  </si>
  <si>
    <t>TAR ABRUZZO  L'AQUILA</t>
  </si>
  <si>
    <t xml:space="preserve"> % Abbattimento / Accumulo arretrato</t>
  </si>
  <si>
    <t>Dal conteggio dei ricorsi pervenuti, sono stati esclusi i ricorsi annullati su istanza di parte (in quanto trattasi di doppi invii)</t>
  </si>
  <si>
    <t>Consultiva</t>
  </si>
  <si>
    <t>Normativa</t>
  </si>
  <si>
    <t>** Ricorsi per i quali è stato disposto un rinvio ( alla Corte di Giustizia dell'UE, alla Corte di Cassazione, alla Corte Costituzionale), una sospensione del giudizio,una interruzione o un'ultima discussione ( udienza pubblica, udienza di smaltimento) con esito cancellato dal ruolo.</t>
  </si>
  <si>
    <t>* Ricorsi per i quali è stato disposto un rinvio ( alla Corte di Giustizia dell'UE, alla Corte di Cassazione, alla Corte Costituzionale), una sospensione del giudizio,una interruzione o un'ultima discussione ( udienza pubblica, udienza di smaltimento) con esito cancellato dal ruolo.</t>
  </si>
  <si>
    <t>-</t>
  </si>
  <si>
    <t>Ricorsi pendenti al 31.12.2021</t>
  </si>
  <si>
    <t>Anno 2021</t>
  </si>
  <si>
    <t>Attività Giurisdizionale  2017/2021</t>
  </si>
  <si>
    <t>GIUDIZIO  CAUTELARE: TEMPI MEDI DI DEFINIZIONE*- ANNO 2021</t>
  </si>
  <si>
    <t>Tempo Medio Giudizio cautelare - Anno 2021</t>
  </si>
  <si>
    <t>Tempo Medio Giudizio Cautelare in materia di appalti- Anno 2021</t>
  </si>
  <si>
    <t>Tempo medio Giudizio Cautelare - Anni 2017 -2021</t>
  </si>
  <si>
    <t>Tempo medio giudizio cautelare in materia di appalti - Anni 2017 -2021</t>
  </si>
  <si>
    <t xml:space="preserve"> GIUDIZIO  CAUTELARE: TEMPI MEDI  DI DEFINIZIONE*  - ANNI 2017/2021</t>
  </si>
  <si>
    <t xml:space="preserve">  TEMPI MEDI  DI DEFINIZIONE RITO APPALTI *  - ANN0 2021</t>
  </si>
  <si>
    <t>Tempo Medio Rito Appalti - Anno 2021</t>
  </si>
  <si>
    <t>Affari pendenti al 31.12.2021</t>
  </si>
  <si>
    <t>Attività Consultiva 2017/2021</t>
  </si>
  <si>
    <t>Prospetto riepilogativo - Anno 2021</t>
  </si>
  <si>
    <t>Attività 2017/2021</t>
  </si>
  <si>
    <t xml:space="preserve"> Attività 2017/2021</t>
  </si>
  <si>
    <t xml:space="preserve"> </t>
  </si>
  <si>
    <t>CONSIGLIO DI STATO</t>
  </si>
  <si>
    <t>CONSIGLIO GIUSTIZIA  AMM.VA REGIONE SICILIA</t>
  </si>
  <si>
    <t>Stranieri</t>
  </si>
  <si>
    <t>*Dal conteggio dei ricorsi pervenuti, sono stati esclusi i ricorsi annullati su istanza di parte (in quanto trattasi di doppi invii)</t>
  </si>
  <si>
    <t>Con Esito
 Rinvio **(c)</t>
  </si>
  <si>
    <t>Tempo medio in gg.</t>
  </si>
  <si>
    <t>Edilizia</t>
  </si>
  <si>
    <t>Urbanistica</t>
  </si>
  <si>
    <t>Appalti</t>
  </si>
  <si>
    <t>Divise</t>
  </si>
  <si>
    <t>SSN</t>
  </si>
  <si>
    <t>Scuola</t>
  </si>
  <si>
    <t>Università</t>
  </si>
  <si>
    <t>Pubblico impiego</t>
  </si>
  <si>
    <t>Altri concorsi</t>
  </si>
  <si>
    <t>Sicurezza pubblica</t>
  </si>
  <si>
    <t>Interdittive Antimafia</t>
  </si>
  <si>
    <t>Comuni e Province</t>
  </si>
  <si>
    <t>Autorizz. e Concessioni</t>
  </si>
  <si>
    <t>Servizi Pubblici</t>
  </si>
  <si>
    <t>Autorità Indipendenti</t>
  </si>
  <si>
    <t>Esecuzione del giudicato</t>
  </si>
  <si>
    <t>Altro</t>
  </si>
  <si>
    <t>Scomposizione ricorsi introitati per macro materie - Anno 2021</t>
  </si>
  <si>
    <t>Materie</t>
  </si>
  <si>
    <t>Materia</t>
  </si>
  <si>
    <t>%</t>
  </si>
  <si>
    <t>Depositi per Macromateria - Anno 2021</t>
  </si>
  <si>
    <t>Serv. Sanit. Naz.</t>
  </si>
  <si>
    <t>Esecuz. Giudicato</t>
  </si>
  <si>
    <t>Scomposizione percentuale ricorsi introitati per macro materie - Anno 2021</t>
  </si>
  <si>
    <t>Tempo medio in 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</si>
</sst>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;[Red]#,##0"/>
    <numFmt numFmtId="166" formatCode="_-* #,##0\ _€_-;\-* #,##0\ _€_-;_-* &quot;-&quot;??\ _€_-;_-@_-"/>
    <numFmt numFmtId="167" formatCode="0.0%"/>
    <numFmt numFmtId="168" formatCode="#,##0_ ;\-#,##0\ "/>
  </numFmts>
  <fonts count="6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fornian FB"/>
      <family val="1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26"/>
      <color theme="1"/>
      <name val="English157 BT"/>
      <family val="4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28"/>
      <color theme="1"/>
      <name val="English157 BT"/>
      <family val="4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36"/>
      <color theme="1"/>
      <name val="English157 BT"/>
      <family val="4"/>
    </font>
    <font>
      <sz val="30"/>
      <color theme="1"/>
      <name val="English157 BT"/>
      <family val="4"/>
    </font>
    <font>
      <sz val="38"/>
      <color theme="1"/>
      <name val="English157 BT"/>
      <family val="4"/>
    </font>
    <font>
      <sz val="12"/>
      <name val="Arial"/>
      <family val="2"/>
    </font>
    <font>
      <sz val="14"/>
      <color theme="1"/>
      <name val="Californian FB"/>
      <family val="1"/>
    </font>
    <font>
      <sz val="14"/>
      <color theme="1"/>
      <name val="Calibri"/>
      <family val="2"/>
      <scheme val="minor"/>
    </font>
    <font>
      <sz val="1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name val="Arial"/>
      <family val="2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English157 BT"/>
      <family val="4"/>
    </font>
    <font>
      <i/>
      <u/>
      <sz val="10"/>
      <color rgb="FF000000"/>
      <name val="Times New Roman"/>
      <family val="1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7"/>
      <color rgb="FF333333"/>
      <name val="Inherit"/>
    </font>
    <font>
      <sz val="23"/>
      <color rgb="FF333333"/>
      <name val="Inherit"/>
    </font>
    <font>
      <b/>
      <sz val="11"/>
      <color rgb="FF333333"/>
      <name val="Inherit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Inherit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9"/>
      <color rgb="FF000000"/>
      <name val="Times New Roman"/>
      <family val="1"/>
    </font>
    <font>
      <sz val="27"/>
      <color rgb="FF333333"/>
      <name val="Arial"/>
      <family val="2"/>
    </font>
    <font>
      <b/>
      <sz val="11"/>
      <color rgb="FF333333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i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1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7" tint="0.799981688894314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1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7" tint="0.59999389629810485"/>
        <bgColor indexed="8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344">
    <xf numFmtId="0" fontId="0" fillId="0" borderId="0" xfId="0"/>
    <xf numFmtId="0" fontId="0" fillId="0" borderId="0" xfId="0"/>
    <xf numFmtId="0" fontId="8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3" borderId="0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Alignment="1"/>
    <xf numFmtId="0" fontId="15" fillId="11" borderId="10" xfId="1" applyNumberFormat="1" applyFont="1" applyFill="1" applyBorder="1" applyAlignment="1">
      <alignment horizontal="center" vertical="center" wrapText="1"/>
    </xf>
    <xf numFmtId="0" fontId="15" fillId="10" borderId="10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21" fillId="0" borderId="0" xfId="0" applyFont="1"/>
    <xf numFmtId="0" fontId="24" fillId="0" borderId="0" xfId="0" applyFont="1" applyFill="1" applyBorder="1" applyAlignment="1">
      <alignment vertical="center"/>
    </xf>
    <xf numFmtId="0" fontId="0" fillId="0" borderId="0" xfId="0" applyBorder="1"/>
    <xf numFmtId="0" fontId="23" fillId="2" borderId="17" xfId="2" applyNumberFormat="1" applyFont="1" applyFill="1" applyBorder="1" applyAlignment="1">
      <alignment horizontal="center" vertical="center"/>
    </xf>
    <xf numFmtId="0" fontId="4" fillId="2" borderId="18" xfId="2" applyNumberFormat="1" applyFont="1" applyFill="1" applyBorder="1" applyAlignment="1">
      <alignment horizontal="center" vertical="center"/>
    </xf>
    <xf numFmtId="3" fontId="11" fillId="2" borderId="9" xfId="2" applyNumberFormat="1" applyFont="1" applyFill="1" applyBorder="1" applyAlignment="1">
      <alignment horizontal="right" vertical="center"/>
    </xf>
    <xf numFmtId="3" fontId="11" fillId="2" borderId="10" xfId="2" applyNumberFormat="1" applyFont="1" applyFill="1" applyBorder="1" applyAlignment="1">
      <alignment horizontal="right" vertical="center"/>
    </xf>
    <xf numFmtId="0" fontId="4" fillId="2" borderId="31" xfId="2" applyNumberFormat="1" applyFont="1" applyFill="1" applyBorder="1" applyAlignment="1">
      <alignment horizontal="center" vertical="center"/>
    </xf>
    <xf numFmtId="0" fontId="12" fillId="2" borderId="13" xfId="2" applyNumberFormat="1" applyFont="1" applyFill="1" applyBorder="1" applyAlignment="1">
      <alignment horizontal="left" vertical="center"/>
    </xf>
    <xf numFmtId="0" fontId="12" fillId="2" borderId="14" xfId="2" applyNumberFormat="1" applyFont="1" applyFill="1" applyBorder="1" applyAlignment="1">
      <alignment horizontal="left" vertical="center"/>
    </xf>
    <xf numFmtId="0" fontId="12" fillId="2" borderId="16" xfId="2" applyNumberFormat="1" applyFont="1" applyFill="1" applyBorder="1" applyAlignment="1">
      <alignment horizontal="left" vertical="center"/>
    </xf>
    <xf numFmtId="3" fontId="15" fillId="0" borderId="33" xfId="1" applyNumberFormat="1" applyFont="1" applyFill="1" applyBorder="1" applyAlignment="1">
      <alignment horizontal="right" vertical="center"/>
    </xf>
    <xf numFmtId="3" fontId="19" fillId="0" borderId="34" xfId="0" applyNumberFormat="1" applyFont="1" applyFill="1" applyBorder="1"/>
    <xf numFmtId="0" fontId="26" fillId="16" borderId="32" xfId="1" applyNumberFormat="1" applyFont="1" applyFill="1" applyBorder="1" applyAlignment="1">
      <alignment horizontal="center" vertical="center" wrapText="1"/>
    </xf>
    <xf numFmtId="0" fontId="26" fillId="17" borderId="35" xfId="1" applyNumberFormat="1" applyFont="1" applyFill="1" applyBorder="1" applyAlignment="1">
      <alignment horizontal="center" vertical="center" wrapText="1"/>
    </xf>
    <xf numFmtId="0" fontId="14" fillId="4" borderId="12" xfId="0" applyFont="1" applyFill="1" applyBorder="1"/>
    <xf numFmtId="0" fontId="14" fillId="6" borderId="13" xfId="0" applyFont="1" applyFill="1" applyBorder="1"/>
    <xf numFmtId="0" fontId="14" fillId="8" borderId="14" xfId="0" applyFont="1" applyFill="1" applyBorder="1"/>
    <xf numFmtId="0" fontId="21" fillId="0" borderId="0" xfId="0" applyFont="1" applyAlignment="1">
      <alignment horizontal="center"/>
    </xf>
    <xf numFmtId="3" fontId="0" fillId="0" borderId="0" xfId="0" applyNumberFormat="1"/>
    <xf numFmtId="3" fontId="15" fillId="2" borderId="34" xfId="1" applyNumberFormat="1" applyFont="1" applyFill="1" applyBorder="1" applyAlignment="1">
      <alignment horizontal="right" vertical="center"/>
    </xf>
    <xf numFmtId="3" fontId="19" fillId="0" borderId="33" xfId="0" applyNumberFormat="1" applyFont="1" applyFill="1" applyBorder="1"/>
    <xf numFmtId="0" fontId="8" fillId="0" borderId="0" xfId="0" applyFont="1" applyAlignment="1">
      <alignment vertical="center"/>
    </xf>
    <xf numFmtId="0" fontId="19" fillId="10" borderId="1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/>
    </xf>
    <xf numFmtId="0" fontId="21" fillId="0" borderId="0" xfId="0" applyFont="1" applyAlignment="1"/>
    <xf numFmtId="0" fontId="14" fillId="0" borderId="0" xfId="0" applyFont="1" applyFill="1" applyBorder="1" applyAlignment="1">
      <alignment vertical="center"/>
    </xf>
    <xf numFmtId="0" fontId="17" fillId="0" borderId="0" xfId="0" applyFont="1" applyAlignment="1"/>
    <xf numFmtId="0" fontId="15" fillId="11" borderId="11" xfId="1" applyNumberFormat="1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/>
    </xf>
    <xf numFmtId="0" fontId="10" fillId="0" borderId="9" xfId="2" applyNumberFormat="1" applyFont="1" applyFill="1" applyBorder="1" applyAlignment="1">
      <alignment horizontal="center" vertical="center" wrapText="1"/>
    </xf>
    <xf numFmtId="0" fontId="10" fillId="0" borderId="10" xfId="2" applyNumberFormat="1" applyFont="1" applyFill="1" applyBorder="1" applyAlignment="1">
      <alignment horizontal="center" vertical="center" wrapText="1"/>
    </xf>
    <xf numFmtId="0" fontId="10" fillId="0" borderId="19" xfId="2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right" vertical="center"/>
    </xf>
    <xf numFmtId="3" fontId="10" fillId="0" borderId="1" xfId="2" applyNumberFormat="1" applyFont="1" applyFill="1" applyBorder="1" applyAlignment="1">
      <alignment horizontal="right" vertical="center"/>
    </xf>
    <xf numFmtId="3" fontId="10" fillId="0" borderId="30" xfId="2" applyNumberFormat="1" applyFont="1" applyFill="1" applyBorder="1" applyAlignment="1">
      <alignment horizontal="right" vertical="center"/>
    </xf>
    <xf numFmtId="3" fontId="10" fillId="0" borderId="5" xfId="2" applyNumberFormat="1" applyFont="1" applyFill="1" applyBorder="1" applyAlignment="1">
      <alignment horizontal="right" vertical="center"/>
    </xf>
    <xf numFmtId="3" fontId="4" fillId="15" borderId="13" xfId="2" applyNumberFormat="1" applyFont="1" applyFill="1" applyBorder="1" applyAlignment="1">
      <alignment horizontal="right" vertical="center"/>
    </xf>
    <xf numFmtId="3" fontId="4" fillId="15" borderId="28" xfId="2" applyNumberFormat="1" applyFont="1" applyFill="1" applyBorder="1" applyAlignment="1">
      <alignment horizontal="right" vertical="center"/>
    </xf>
    <xf numFmtId="3" fontId="4" fillId="4" borderId="13" xfId="2" applyNumberFormat="1" applyFont="1" applyFill="1" applyBorder="1" applyAlignment="1">
      <alignment horizontal="right" vertical="center"/>
    </xf>
    <xf numFmtId="3" fontId="4" fillId="4" borderId="28" xfId="2" applyNumberFormat="1" applyFont="1" applyFill="1" applyBorder="1" applyAlignment="1">
      <alignment horizontal="right" vertical="center"/>
    </xf>
    <xf numFmtId="0" fontId="11" fillId="0" borderId="15" xfId="2" applyNumberFormat="1" applyFont="1" applyFill="1" applyBorder="1" applyAlignment="1">
      <alignment horizontal="center" vertical="center" wrapText="1"/>
    </xf>
    <xf numFmtId="0" fontId="11" fillId="0" borderId="10" xfId="2" applyNumberFormat="1" applyFont="1" applyFill="1" applyBorder="1" applyAlignment="1">
      <alignment horizontal="center" vertical="center" wrapText="1"/>
    </xf>
    <xf numFmtId="3" fontId="10" fillId="0" borderId="3" xfId="2" applyNumberFormat="1" applyFont="1" applyFill="1" applyBorder="1" applyAlignment="1">
      <alignment horizontal="right" vertical="center"/>
    </xf>
    <xf numFmtId="3" fontId="10" fillId="0" borderId="8" xfId="2" applyNumberFormat="1" applyFont="1" applyFill="1" applyBorder="1" applyAlignment="1">
      <alignment horizontal="right" vertical="center"/>
    </xf>
    <xf numFmtId="3" fontId="4" fillId="4" borderId="12" xfId="2" applyNumberFormat="1" applyFont="1" applyFill="1" applyBorder="1" applyAlignment="1">
      <alignment horizontal="right" vertical="center"/>
    </xf>
    <xf numFmtId="3" fontId="4" fillId="8" borderId="7" xfId="2" applyNumberFormat="1" applyFont="1" applyFill="1" applyBorder="1" applyAlignment="1">
      <alignment horizontal="right" vertical="center"/>
    </xf>
    <xf numFmtId="3" fontId="4" fillId="15" borderId="12" xfId="2" applyNumberFormat="1" applyFont="1" applyFill="1" applyBorder="1" applyAlignment="1">
      <alignment horizontal="right" vertical="center"/>
    </xf>
    <xf numFmtId="0" fontId="5" fillId="15" borderId="6" xfId="2" applyNumberFormat="1" applyFont="1" applyFill="1" applyBorder="1" applyAlignment="1">
      <alignment horizontal="center" vertical="center" wrapText="1"/>
    </xf>
    <xf numFmtId="0" fontId="3" fillId="4" borderId="6" xfId="2" applyNumberFormat="1" applyFont="1" applyFill="1" applyBorder="1" applyAlignment="1">
      <alignment horizontal="center" vertical="center" wrapText="1"/>
    </xf>
    <xf numFmtId="0" fontId="5" fillId="8" borderId="19" xfId="2" applyNumberFormat="1" applyFont="1" applyFill="1" applyBorder="1" applyAlignment="1">
      <alignment horizontal="center" vertical="center" wrapText="1"/>
    </xf>
    <xf numFmtId="0" fontId="3" fillId="8" borderId="11" xfId="2" applyNumberFormat="1" applyFont="1" applyFill="1" applyBorder="1" applyAlignment="1">
      <alignment horizontal="center" vertical="center" wrapText="1"/>
    </xf>
    <xf numFmtId="0" fontId="3" fillId="12" borderId="27" xfId="2" applyNumberFormat="1" applyFont="1" applyFill="1" applyBorder="1" applyAlignment="1">
      <alignment horizontal="center" vertical="center" wrapText="1"/>
    </xf>
    <xf numFmtId="3" fontId="3" fillId="5" borderId="6" xfId="2" applyNumberFormat="1" applyFont="1" applyFill="1" applyBorder="1" applyAlignment="1">
      <alignment horizontal="right" vertical="center"/>
    </xf>
    <xf numFmtId="3" fontId="3" fillId="13" borderId="6" xfId="2" applyNumberFormat="1" applyFont="1" applyFill="1" applyBorder="1" applyAlignment="1">
      <alignment horizontal="right" vertical="center"/>
    </xf>
    <xf numFmtId="0" fontId="27" fillId="0" borderId="0" xfId="0" applyFont="1"/>
    <xf numFmtId="0" fontId="28" fillId="0" borderId="0" xfId="0" applyFont="1" applyBorder="1" applyAlignment="1"/>
    <xf numFmtId="0" fontId="2" fillId="2" borderId="27" xfId="2" applyNumberFormat="1" applyFont="1" applyFill="1" applyBorder="1" applyAlignment="1">
      <alignment horizontal="center" vertical="center"/>
    </xf>
    <xf numFmtId="0" fontId="3" fillId="5" borderId="27" xfId="2" applyNumberFormat="1" applyFont="1" applyFill="1" applyBorder="1" applyAlignment="1">
      <alignment horizontal="center" vertical="center" wrapText="1"/>
    </xf>
    <xf numFmtId="0" fontId="11" fillId="0" borderId="29" xfId="2" applyNumberFormat="1" applyFont="1" applyFill="1" applyBorder="1" applyAlignment="1">
      <alignment horizontal="center" vertical="center" wrapText="1"/>
    </xf>
    <xf numFmtId="0" fontId="11" fillId="0" borderId="26" xfId="2" applyNumberFormat="1" applyFont="1" applyFill="1" applyBorder="1" applyAlignment="1">
      <alignment horizontal="center" vertical="center" wrapText="1"/>
    </xf>
    <xf numFmtId="0" fontId="3" fillId="9" borderId="25" xfId="2" applyNumberFormat="1" applyFont="1" applyFill="1" applyBorder="1" applyAlignment="1">
      <alignment horizontal="center" vertical="center" wrapText="1"/>
    </xf>
    <xf numFmtId="3" fontId="2" fillId="5" borderId="13" xfId="2" applyNumberFormat="1" applyFont="1" applyFill="1" applyBorder="1" applyAlignment="1">
      <alignment horizontal="right" vertical="center"/>
    </xf>
    <xf numFmtId="3" fontId="11" fillId="2" borderId="2" xfId="2" applyNumberFormat="1" applyFont="1" applyFill="1" applyBorder="1" applyAlignment="1">
      <alignment horizontal="right" vertical="center"/>
    </xf>
    <xf numFmtId="3" fontId="11" fillId="2" borderId="1" xfId="2" applyNumberFormat="1" applyFont="1" applyFill="1" applyBorder="1" applyAlignment="1">
      <alignment horizontal="right" vertical="center"/>
    </xf>
    <xf numFmtId="3" fontId="11" fillId="2" borderId="3" xfId="2" applyNumberFormat="1" applyFont="1" applyFill="1" applyBorder="1" applyAlignment="1">
      <alignment horizontal="right" vertical="center"/>
    </xf>
    <xf numFmtId="3" fontId="2" fillId="9" borderId="4" xfId="2" applyNumberFormat="1" applyFont="1" applyFill="1" applyBorder="1" applyAlignment="1">
      <alignment horizontal="right" vertical="center"/>
    </xf>
    <xf numFmtId="3" fontId="2" fillId="13" borderId="13" xfId="2" applyNumberFormat="1" applyFont="1" applyFill="1" applyBorder="1" applyAlignment="1">
      <alignment horizontal="right" vertical="center"/>
    </xf>
    <xf numFmtId="3" fontId="3" fillId="9" borderId="19" xfId="2" applyNumberFormat="1" applyFont="1" applyFill="1" applyBorder="1" applyAlignment="1">
      <alignment horizontal="right" vertical="center"/>
    </xf>
    <xf numFmtId="0" fontId="4" fillId="18" borderId="17" xfId="2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2" fillId="3" borderId="17" xfId="2" applyNumberFormat="1" applyFont="1" applyFill="1" applyBorder="1" applyAlignment="1">
      <alignment horizontal="center" vertical="center" wrapText="1"/>
    </xf>
    <xf numFmtId="0" fontId="3" fillId="15" borderId="6" xfId="2" applyNumberFormat="1" applyFont="1" applyFill="1" applyBorder="1" applyAlignment="1">
      <alignment horizontal="center" vertical="center" wrapText="1"/>
    </xf>
    <xf numFmtId="0" fontId="29" fillId="14" borderId="0" xfId="2" applyNumberFormat="1" applyFont="1" applyFill="1" applyBorder="1" applyAlignment="1">
      <alignment horizontal="center" vertical="center"/>
    </xf>
    <xf numFmtId="0" fontId="5" fillId="2" borderId="36" xfId="2" applyNumberFormat="1" applyFont="1" applyFill="1" applyBorder="1" applyAlignment="1">
      <alignment horizontal="right" vertical="center"/>
    </xf>
    <xf numFmtId="3" fontId="4" fillId="8" borderId="38" xfId="2" applyNumberFormat="1" applyFont="1" applyFill="1" applyBorder="1" applyAlignment="1">
      <alignment horizontal="right" vertical="center"/>
    </xf>
    <xf numFmtId="3" fontId="4" fillId="8" borderId="39" xfId="2" applyNumberFormat="1" applyFont="1" applyFill="1" applyBorder="1" applyAlignment="1">
      <alignment horizontal="right" vertical="center"/>
    </xf>
    <xf numFmtId="0" fontId="4" fillId="2" borderId="40" xfId="2" applyNumberFormat="1" applyFont="1" applyFill="1" applyBorder="1" applyAlignment="1">
      <alignment horizontal="center" vertical="center"/>
    </xf>
    <xf numFmtId="3" fontId="10" fillId="0" borderId="41" xfId="2" applyNumberFormat="1" applyFont="1" applyFill="1" applyBorder="1" applyAlignment="1">
      <alignment horizontal="right" vertical="center"/>
    </xf>
    <xf numFmtId="0" fontId="31" fillId="0" borderId="0" xfId="0" applyFont="1" applyAlignment="1"/>
    <xf numFmtId="0" fontId="32" fillId="0" borderId="0" xfId="0" applyFont="1" applyAlignment="1">
      <alignment vertical="top"/>
    </xf>
    <xf numFmtId="0" fontId="35" fillId="0" borderId="0" xfId="0" applyFont="1" applyAlignment="1">
      <alignment vertical="top"/>
    </xf>
    <xf numFmtId="3" fontId="4" fillId="10" borderId="13" xfId="2" applyNumberFormat="1" applyFont="1" applyFill="1" applyBorder="1" applyAlignment="1">
      <alignment horizontal="right" vertical="center"/>
    </xf>
    <xf numFmtId="3" fontId="4" fillId="10" borderId="28" xfId="2" applyNumberFormat="1" applyFont="1" applyFill="1" applyBorder="1" applyAlignment="1">
      <alignment horizontal="right" vertical="center"/>
    </xf>
    <xf numFmtId="0" fontId="12" fillId="2" borderId="40" xfId="2" applyNumberFormat="1" applyFont="1" applyFill="1" applyBorder="1" applyAlignment="1">
      <alignment horizontal="center" vertical="center"/>
    </xf>
    <xf numFmtId="3" fontId="37" fillId="10" borderId="33" xfId="0" applyNumberFormat="1" applyFont="1" applyFill="1" applyBorder="1" applyAlignment="1">
      <alignment horizontal="right"/>
    </xf>
    <xf numFmtId="3" fontId="3" fillId="15" borderId="6" xfId="2" applyNumberFormat="1" applyFont="1" applyFill="1" applyBorder="1" applyAlignment="1">
      <alignment horizontal="right"/>
    </xf>
    <xf numFmtId="3" fontId="36" fillId="0" borderId="9" xfId="2" applyNumberFormat="1" applyFont="1" applyFill="1" applyBorder="1" applyAlignment="1">
      <alignment horizontal="right"/>
    </xf>
    <xf numFmtId="3" fontId="36" fillId="0" borderId="10" xfId="2" applyNumberFormat="1" applyFont="1" applyFill="1" applyBorder="1" applyAlignment="1">
      <alignment horizontal="right"/>
    </xf>
    <xf numFmtId="3" fontId="36" fillId="0" borderId="19" xfId="2" applyNumberFormat="1" applyFont="1" applyFill="1" applyBorder="1" applyAlignment="1">
      <alignment horizontal="right"/>
    </xf>
    <xf numFmtId="3" fontId="3" fillId="8" borderId="19" xfId="2" applyNumberFormat="1" applyFont="1" applyFill="1" applyBorder="1" applyAlignment="1">
      <alignment horizontal="right"/>
    </xf>
    <xf numFmtId="3" fontId="3" fillId="4" borderId="6" xfId="2" applyNumberFormat="1" applyFont="1" applyFill="1" applyBorder="1" applyAlignment="1">
      <alignment horizontal="right"/>
    </xf>
    <xf numFmtId="3" fontId="15" fillId="0" borderId="33" xfId="1" applyNumberFormat="1" applyFont="1" applyFill="1" applyBorder="1" applyAlignment="1">
      <alignment horizontal="center" vertical="center"/>
    </xf>
    <xf numFmtId="3" fontId="19" fillId="0" borderId="35" xfId="0" applyNumberFormat="1" applyFont="1" applyFill="1" applyBorder="1" applyAlignment="1">
      <alignment horizontal="center"/>
    </xf>
    <xf numFmtId="3" fontId="19" fillId="0" borderId="37" xfId="0" applyNumberFormat="1" applyFont="1" applyFill="1" applyBorder="1" applyAlignment="1">
      <alignment horizontal="center"/>
    </xf>
    <xf numFmtId="0" fontId="1" fillId="2" borderId="13" xfId="2" applyNumberFormat="1" applyFont="1" applyFill="1" applyBorder="1" applyAlignment="1">
      <alignment horizontal="center" vertical="center"/>
    </xf>
    <xf numFmtId="0" fontId="2" fillId="2" borderId="6" xfId="2" applyNumberFormat="1" applyFont="1" applyFill="1" applyBorder="1" applyAlignment="1">
      <alignment horizontal="center" vertical="center"/>
    </xf>
    <xf numFmtId="3" fontId="19" fillId="0" borderId="34" xfId="0" applyNumberFormat="1" applyFont="1" applyFill="1" applyBorder="1" applyAlignment="1">
      <alignment horizontal="center"/>
    </xf>
    <xf numFmtId="3" fontId="19" fillId="0" borderId="37" xfId="0" applyNumberFormat="1" applyFont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left" vertical="top" wrapText="1"/>
    </xf>
    <xf numFmtId="0" fontId="43" fillId="4" borderId="44" xfId="0" applyFont="1" applyFill="1" applyBorder="1" applyAlignment="1">
      <alignment horizontal="center" vertical="center" wrapText="1"/>
    </xf>
    <xf numFmtId="0" fontId="43" fillId="4" borderId="45" xfId="0" applyFont="1" applyFill="1" applyBorder="1" applyAlignment="1">
      <alignment horizontal="center" vertical="center" wrapText="1"/>
    </xf>
    <xf numFmtId="3" fontId="43" fillId="4" borderId="49" xfId="0" applyNumberFormat="1" applyFont="1" applyFill="1" applyBorder="1" applyAlignment="1">
      <alignment vertical="top" wrapText="1" indent="1"/>
    </xf>
    <xf numFmtId="0" fontId="47" fillId="23" borderId="3" xfId="0" applyFont="1" applyFill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vertical="center"/>
    </xf>
    <xf numFmtId="0" fontId="47" fillId="23" borderId="45" xfId="0" applyFont="1" applyFill="1" applyBorder="1" applyAlignment="1">
      <alignment horizontal="center"/>
    </xf>
    <xf numFmtId="1" fontId="33" fillId="0" borderId="47" xfId="0" applyNumberFormat="1" applyFont="1" applyBorder="1" applyAlignment="1">
      <alignment horizontal="center"/>
    </xf>
    <xf numFmtId="1" fontId="47" fillId="23" borderId="50" xfId="0" applyNumberFormat="1" applyFont="1" applyFill="1" applyBorder="1" applyAlignment="1">
      <alignment horizontal="center"/>
    </xf>
    <xf numFmtId="0" fontId="47" fillId="23" borderId="56" xfId="0" applyFont="1" applyFill="1" applyBorder="1" applyAlignment="1">
      <alignment horizontal="center"/>
    </xf>
    <xf numFmtId="0" fontId="47" fillId="23" borderId="57" xfId="0" applyFont="1" applyFill="1" applyBorder="1" applyAlignment="1">
      <alignment horizontal="center"/>
    </xf>
    <xf numFmtId="0" fontId="47" fillId="23" borderId="58" xfId="0" applyFont="1" applyFill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4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47" fillId="23" borderId="4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Border="1" applyAlignment="1"/>
    <xf numFmtId="0" fontId="23" fillId="2" borderId="27" xfId="2" applyNumberFormat="1" applyFont="1" applyFill="1" applyBorder="1" applyAlignment="1">
      <alignment horizontal="center" vertical="center"/>
    </xf>
    <xf numFmtId="0" fontId="10" fillId="0" borderId="29" xfId="2" applyNumberFormat="1" applyFont="1" applyFill="1" applyBorder="1" applyAlignment="1">
      <alignment horizontal="center" vertical="center" wrapText="1"/>
    </xf>
    <xf numFmtId="0" fontId="10" fillId="0" borderId="26" xfId="2" applyNumberFormat="1" applyFont="1" applyFill="1" applyBorder="1" applyAlignment="1">
      <alignment horizontal="center" vertical="center" wrapText="1"/>
    </xf>
    <xf numFmtId="0" fontId="4" fillId="2" borderId="14" xfId="2" applyNumberFormat="1" applyFont="1" applyFill="1" applyBorder="1" applyAlignment="1">
      <alignment horizontal="center" vertical="center"/>
    </xf>
    <xf numFmtId="3" fontId="5" fillId="5" borderId="14" xfId="2" applyNumberFormat="1" applyFont="1" applyFill="1" applyBorder="1" applyAlignment="1">
      <alignment horizontal="right" vertical="center"/>
    </xf>
    <xf numFmtId="3" fontId="10" fillId="0" borderId="59" xfId="2" applyNumberFormat="1" applyFont="1" applyFill="1" applyBorder="1" applyAlignment="1">
      <alignment horizontal="right" vertical="center"/>
    </xf>
    <xf numFmtId="3" fontId="10" fillId="0" borderId="60" xfId="2" applyNumberFormat="1" applyFont="1" applyFill="1" applyBorder="1" applyAlignment="1">
      <alignment horizontal="right" vertical="center"/>
    </xf>
    <xf numFmtId="3" fontId="5" fillId="9" borderId="61" xfId="2" applyNumberFormat="1" applyFont="1" applyFill="1" applyBorder="1" applyAlignment="1">
      <alignment horizontal="right" vertical="center"/>
    </xf>
    <xf numFmtId="3" fontId="5" fillId="13" borderId="14" xfId="2" applyNumberFormat="1" applyFont="1" applyFill="1" applyBorder="1" applyAlignment="1">
      <alignment horizontal="right" vertical="center"/>
    </xf>
    <xf numFmtId="0" fontId="23" fillId="2" borderId="62" xfId="2" applyNumberFormat="1" applyFont="1" applyFill="1" applyBorder="1" applyAlignment="1">
      <alignment horizontal="center" vertical="center"/>
    </xf>
    <xf numFmtId="0" fontId="10" fillId="0" borderId="25" xfId="2" applyNumberFormat="1" applyFont="1" applyFill="1" applyBorder="1" applyAlignment="1">
      <alignment horizontal="center" vertical="center" wrapText="1"/>
    </xf>
    <xf numFmtId="0" fontId="4" fillId="2" borderId="36" xfId="2" applyNumberFormat="1" applyFont="1" applyFill="1" applyBorder="1" applyAlignment="1">
      <alignment horizontal="center" vertical="center"/>
    </xf>
    <xf numFmtId="3" fontId="5" fillId="23" borderId="42" xfId="2" applyNumberFormat="1" applyFont="1" applyFill="1" applyBorder="1" applyAlignment="1">
      <alignment horizontal="right" vertical="center"/>
    </xf>
    <xf numFmtId="3" fontId="10" fillId="0" borderId="63" xfId="2" applyNumberFormat="1" applyFont="1" applyFill="1" applyBorder="1" applyAlignment="1">
      <alignment horizontal="right" vertical="center"/>
    </xf>
    <xf numFmtId="3" fontId="10" fillId="0" borderId="61" xfId="2" applyNumberFormat="1" applyFont="1" applyFill="1" applyBorder="1" applyAlignment="1">
      <alignment horizontal="right" vertical="center"/>
    </xf>
    <xf numFmtId="3" fontId="5" fillId="8" borderId="61" xfId="2" applyNumberFormat="1" applyFont="1" applyFill="1" applyBorder="1" applyAlignment="1">
      <alignment horizontal="right" vertical="center"/>
    </xf>
    <xf numFmtId="3" fontId="5" fillId="24" borderId="42" xfId="2" applyNumberFormat="1" applyFont="1" applyFill="1" applyBorder="1" applyAlignment="1">
      <alignment horizontal="right" vertical="center"/>
    </xf>
    <xf numFmtId="0" fontId="49" fillId="0" borderId="0" xfId="0" applyFont="1" applyAlignment="1">
      <alignment vertical="top"/>
    </xf>
    <xf numFmtId="0" fontId="49" fillId="0" borderId="0" xfId="0" applyFont="1" applyAlignment="1">
      <alignment vertical="top" wrapText="1"/>
    </xf>
    <xf numFmtId="0" fontId="42" fillId="0" borderId="46" xfId="0" applyFont="1" applyBorder="1" applyAlignment="1">
      <alignment horizontal="center" vertical="center" wrapText="1"/>
    </xf>
    <xf numFmtId="0" fontId="0" fillId="0" borderId="47" xfId="0" applyBorder="1"/>
    <xf numFmtId="0" fontId="51" fillId="21" borderId="46" xfId="0" applyFont="1" applyFill="1" applyBorder="1" applyAlignment="1">
      <alignment horizontal="left" vertical="center" wrapText="1"/>
    </xf>
    <xf numFmtId="0" fontId="42" fillId="21" borderId="48" xfId="0" applyFont="1" applyFill="1" applyBorder="1" applyAlignment="1">
      <alignment horizontal="left" vertical="top" wrapText="1" indent="1"/>
    </xf>
    <xf numFmtId="3" fontId="42" fillId="4" borderId="49" xfId="0" applyNumberFormat="1" applyFont="1" applyFill="1" applyBorder="1" applyAlignment="1">
      <alignment vertical="top" wrapText="1" indent="1"/>
    </xf>
    <xf numFmtId="0" fontId="42" fillId="21" borderId="49" xfId="0" applyFont="1" applyFill="1" applyBorder="1" applyAlignment="1">
      <alignment vertical="top" wrapText="1" indent="1"/>
    </xf>
    <xf numFmtId="0" fontId="45" fillId="21" borderId="49" xfId="0" applyFont="1" applyFill="1" applyBorder="1" applyAlignment="1">
      <alignment vertical="top" wrapText="1" indent="1"/>
    </xf>
    <xf numFmtId="166" fontId="42" fillId="4" borderId="50" xfId="3" applyNumberFormat="1" applyFont="1" applyFill="1" applyBorder="1" applyAlignment="1">
      <alignment vertical="top" wrapText="1" indent="1"/>
    </xf>
    <xf numFmtId="0" fontId="51" fillId="4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4" borderId="47" xfId="0" applyFont="1" applyFill="1" applyBorder="1" applyAlignment="1">
      <alignment horizontal="center" vertical="center" wrapText="1"/>
    </xf>
    <xf numFmtId="3" fontId="16" fillId="5" borderId="3" xfId="1" applyNumberFormat="1" applyFont="1" applyFill="1" applyBorder="1" applyAlignment="1">
      <alignment horizontal="center" vertical="center"/>
    </xf>
    <xf numFmtId="3" fontId="16" fillId="7" borderId="1" xfId="1" applyNumberFormat="1" applyFont="1" applyFill="1" applyBorder="1" applyAlignment="1">
      <alignment horizontal="center" vertical="center"/>
    </xf>
    <xf numFmtId="3" fontId="16" fillId="9" borderId="8" xfId="1" applyNumberFormat="1" applyFont="1" applyFill="1" applyBorder="1" applyAlignment="1">
      <alignment horizontal="center" vertical="center"/>
    </xf>
    <xf numFmtId="0" fontId="47" fillId="23" borderId="43" xfId="0" applyFont="1" applyFill="1" applyBorder="1" applyAlignment="1">
      <alignment horizontal="center"/>
    </xf>
    <xf numFmtId="1" fontId="33" fillId="0" borderId="49" xfId="0" applyNumberFormat="1" applyFont="1" applyBorder="1" applyAlignment="1">
      <alignment horizontal="center"/>
    </xf>
    <xf numFmtId="1" fontId="33" fillId="0" borderId="50" xfId="0" applyNumberFormat="1" applyFont="1" applyBorder="1" applyAlignment="1">
      <alignment horizontal="center"/>
    </xf>
    <xf numFmtId="1" fontId="33" fillId="0" borderId="55" xfId="0" applyNumberFormat="1" applyFont="1" applyBorder="1" applyAlignment="1">
      <alignment horizontal="center"/>
    </xf>
    <xf numFmtId="3" fontId="36" fillId="0" borderId="0" xfId="2" applyNumberFormat="1" applyFont="1" applyFill="1" applyBorder="1" applyAlignment="1">
      <alignment horizontal="right"/>
    </xf>
    <xf numFmtId="3" fontId="37" fillId="0" borderId="0" xfId="0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52" fillId="0" borderId="0" xfId="0" applyNumberFormat="1" applyFont="1" applyFill="1" applyBorder="1" applyAlignment="1">
      <alignment horizontal="right"/>
    </xf>
    <xf numFmtId="3" fontId="52" fillId="0" borderId="0" xfId="0" applyNumberFormat="1" applyFont="1" applyFill="1" applyBorder="1" applyAlignment="1"/>
    <xf numFmtId="3" fontId="53" fillId="0" borderId="0" xfId="2" applyNumberFormat="1" applyFont="1" applyFill="1" applyBorder="1" applyAlignment="1">
      <alignment horizontal="right"/>
    </xf>
    <xf numFmtId="0" fontId="44" fillId="20" borderId="1" xfId="0" applyFont="1" applyFill="1" applyBorder="1" applyAlignment="1">
      <alignment horizontal="center" vertical="top" wrapText="1"/>
    </xf>
    <xf numFmtId="3" fontId="44" fillId="20" borderId="47" xfId="0" applyNumberFormat="1" applyFont="1" applyFill="1" applyBorder="1" applyAlignment="1">
      <alignment horizontal="center" vertical="top" wrapText="1"/>
    </xf>
    <xf numFmtId="0" fontId="44" fillId="21" borderId="1" xfId="0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top" wrapText="1"/>
    </xf>
    <xf numFmtId="0" fontId="45" fillId="20" borderId="1" xfId="0" applyFont="1" applyFill="1" applyBorder="1" applyAlignment="1">
      <alignment horizontal="center" vertical="top" wrapText="1"/>
    </xf>
    <xf numFmtId="0" fontId="45" fillId="21" borderId="1" xfId="0" applyFont="1" applyFill="1" applyBorder="1" applyAlignment="1">
      <alignment horizontal="center" vertical="top" wrapText="1"/>
    </xf>
    <xf numFmtId="0" fontId="43" fillId="4" borderId="49" xfId="0" applyFont="1" applyFill="1" applyBorder="1" applyAlignment="1">
      <alignment horizontal="center" vertical="top" wrapText="1"/>
    </xf>
    <xf numFmtId="3" fontId="43" fillId="4" borderId="50" xfId="0" applyNumberFormat="1" applyFont="1" applyFill="1" applyBorder="1" applyAlignment="1">
      <alignment horizontal="center" vertical="top" wrapText="1"/>
    </xf>
    <xf numFmtId="0" fontId="11" fillId="0" borderId="65" xfId="2" applyNumberFormat="1" applyFont="1" applyFill="1" applyBorder="1" applyAlignment="1">
      <alignment horizontal="center" vertical="center" wrapText="1"/>
    </xf>
    <xf numFmtId="0" fontId="10" fillId="0" borderId="3" xfId="2" applyNumberFormat="1" applyFont="1" applyFill="1" applyBorder="1" applyAlignment="1">
      <alignment horizontal="right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3" fontId="1" fillId="18" borderId="13" xfId="2" applyNumberFormat="1" applyFont="1" applyFill="1" applyBorder="1" applyAlignment="1">
      <alignment horizontal="right" vertical="center"/>
    </xf>
    <xf numFmtId="3" fontId="0" fillId="4" borderId="1" xfId="0" applyNumberFormat="1" applyFont="1" applyFill="1" applyBorder="1" applyAlignment="1">
      <alignment vertical="top" wrapText="1" indent="1"/>
    </xf>
    <xf numFmtId="3" fontId="54" fillId="4" borderId="1" xfId="0" applyNumberFormat="1" applyFont="1" applyFill="1" applyBorder="1" applyAlignment="1">
      <alignment vertical="top" wrapText="1" indent="1"/>
    </xf>
    <xf numFmtId="167" fontId="8" fillId="25" borderId="4" xfId="4" applyNumberFormat="1" applyFont="1" applyFill="1" applyBorder="1" applyAlignment="1">
      <alignment horizontal="right" vertical="center"/>
    </xf>
    <xf numFmtId="0" fontId="3" fillId="25" borderId="6" xfId="2" applyNumberFormat="1" applyFont="1" applyFill="1" applyBorder="1" applyAlignment="1">
      <alignment horizontal="center" vertical="center" wrapText="1"/>
    </xf>
    <xf numFmtId="0" fontId="12" fillId="0" borderId="16" xfId="2" applyNumberFormat="1" applyFont="1" applyFill="1" applyBorder="1" applyAlignment="1">
      <alignment horizontal="left" vertical="center"/>
    </xf>
    <xf numFmtId="0" fontId="12" fillId="0" borderId="13" xfId="2" applyNumberFormat="1" applyFont="1" applyFill="1" applyBorder="1" applyAlignment="1">
      <alignment horizontal="left" vertical="center"/>
    </xf>
    <xf numFmtId="0" fontId="12" fillId="0" borderId="14" xfId="2" applyNumberFormat="1" applyFont="1" applyFill="1" applyBorder="1" applyAlignment="1">
      <alignment horizontal="left" vertical="center"/>
    </xf>
    <xf numFmtId="3" fontId="4" fillId="10" borderId="14" xfId="2" applyNumberFormat="1" applyFont="1" applyFill="1" applyBorder="1" applyAlignment="1">
      <alignment horizontal="right" vertical="center"/>
    </xf>
    <xf numFmtId="0" fontId="33" fillId="0" borderId="67" xfId="0" applyFont="1" applyBorder="1" applyAlignment="1">
      <alignment horizontal="center"/>
    </xf>
    <xf numFmtId="1" fontId="33" fillId="0" borderId="5" xfId="0" applyNumberFormat="1" applyFont="1" applyBorder="1" applyAlignment="1">
      <alignment horizontal="center"/>
    </xf>
    <xf numFmtId="0" fontId="48" fillId="0" borderId="0" xfId="0" applyFont="1" applyAlignment="1"/>
    <xf numFmtId="168" fontId="8" fillId="4" borderId="1" xfId="3" applyNumberFormat="1" applyFont="1" applyFill="1" applyBorder="1" applyAlignment="1">
      <alignment horizontal="right" vertical="center"/>
    </xf>
    <xf numFmtId="168" fontId="0" fillId="8" borderId="1" xfId="3" applyNumberFormat="1" applyFont="1" applyFill="1" applyBorder="1" applyAlignment="1">
      <alignment horizontal="right" vertical="center"/>
    </xf>
    <xf numFmtId="3" fontId="10" fillId="0" borderId="41" xfId="2" applyNumberFormat="1" applyFont="1" applyFill="1" applyBorder="1" applyAlignment="1">
      <alignment horizontal="right" vertical="center" wrapText="1"/>
    </xf>
    <xf numFmtId="166" fontId="8" fillId="0" borderId="1" xfId="3" applyNumberFormat="1" applyFont="1" applyFill="1" applyBorder="1" applyAlignment="1"/>
    <xf numFmtId="168" fontId="8" fillId="15" borderId="66" xfId="3" applyNumberFormat="1" applyFont="1" applyFill="1" applyBorder="1" applyAlignment="1">
      <alignment horizontal="right" vertical="center"/>
    </xf>
    <xf numFmtId="3" fontId="4" fillId="8" borderId="68" xfId="2" applyNumberFormat="1" applyFont="1" applyFill="1" applyBorder="1" applyAlignment="1">
      <alignment horizontal="right" vertical="center"/>
    </xf>
    <xf numFmtId="3" fontId="4" fillId="15" borderId="12" xfId="2" applyNumberFormat="1" applyFont="1" applyFill="1" applyBorder="1" applyAlignment="1">
      <alignment horizontal="right" vertical="center" wrapText="1"/>
    </xf>
    <xf numFmtId="3" fontId="45" fillId="0" borderId="12" xfId="2" applyNumberFormat="1" applyFont="1" applyFill="1" applyBorder="1" applyAlignment="1">
      <alignment horizontal="center" vertical="center"/>
    </xf>
    <xf numFmtId="3" fontId="45" fillId="0" borderId="13" xfId="2" applyNumberFormat="1" applyFont="1" applyFill="1" applyBorder="1" applyAlignment="1">
      <alignment horizontal="center" vertical="center"/>
    </xf>
    <xf numFmtId="3" fontId="45" fillId="0" borderId="28" xfId="2" applyNumberFormat="1" applyFont="1" applyFill="1" applyBorder="1" applyAlignment="1">
      <alignment horizontal="center" vertical="center"/>
    </xf>
    <xf numFmtId="0" fontId="43" fillId="4" borderId="48" xfId="0" applyFont="1" applyFill="1" applyBorder="1" applyAlignment="1">
      <alignment horizontal="center" vertical="top" wrapText="1"/>
    </xf>
    <xf numFmtId="0" fontId="43" fillId="4" borderId="4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18" borderId="27" xfId="2" applyNumberFormat="1" applyFont="1" applyFill="1" applyBorder="1" applyAlignment="1">
      <alignment horizontal="center" vertical="center" wrapText="1"/>
    </xf>
    <xf numFmtId="166" fontId="8" fillId="0" borderId="1" xfId="3" applyNumberFormat="1" applyFont="1" applyBorder="1" applyAlignment="1">
      <alignment horizontal="center" vertical="center"/>
    </xf>
    <xf numFmtId="166" fontId="8" fillId="0" borderId="1" xfId="3" applyNumberFormat="1" applyFont="1" applyBorder="1" applyAlignment="1">
      <alignment horizontal="right" vertical="center"/>
    </xf>
    <xf numFmtId="168" fontId="38" fillId="23" borderId="66" xfId="3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8" fillId="0" borderId="1" xfId="0" applyNumberFormat="1" applyFont="1" applyBorder="1" applyAlignment="1">
      <alignment horizontal="right"/>
    </xf>
    <xf numFmtId="0" fontId="56" fillId="0" borderId="1" xfId="0" applyNumberFormat="1" applyFont="1" applyBorder="1" applyAlignment="1">
      <alignment horizontal="right"/>
    </xf>
    <xf numFmtId="3" fontId="37" fillId="10" borderId="34" xfId="0" applyNumberFormat="1" applyFont="1" applyFill="1" applyBorder="1" applyAlignment="1">
      <alignment horizontal="right"/>
    </xf>
    <xf numFmtId="0" fontId="12" fillId="0" borderId="40" xfId="2" applyNumberFormat="1" applyFont="1" applyFill="1" applyBorder="1" applyAlignment="1">
      <alignment horizontal="left" vertical="center"/>
    </xf>
    <xf numFmtId="0" fontId="12" fillId="0" borderId="18" xfId="2" applyNumberFormat="1" applyFont="1" applyFill="1" applyBorder="1" applyAlignment="1">
      <alignment horizontal="left" vertical="center"/>
    </xf>
    <xf numFmtId="0" fontId="3" fillId="18" borderId="17" xfId="2" applyNumberFormat="1" applyFont="1" applyFill="1" applyBorder="1" applyAlignment="1">
      <alignment horizontal="center" vertical="center" wrapText="1"/>
    </xf>
    <xf numFmtId="0" fontId="3" fillId="23" borderId="27" xfId="2" applyNumberFormat="1" applyFont="1" applyFill="1" applyBorder="1" applyAlignment="1">
      <alignment horizontal="center" vertical="center" wrapText="1"/>
    </xf>
    <xf numFmtId="0" fontId="3" fillId="8" borderId="25" xfId="2" applyNumberFormat="1" applyFont="1" applyFill="1" applyBorder="1" applyAlignment="1">
      <alignment horizontal="center" vertical="center" wrapText="1"/>
    </xf>
    <xf numFmtId="3" fontId="58" fillId="4" borderId="6" xfId="2" applyNumberFormat="1" applyFont="1" applyFill="1" applyBorder="1" applyAlignment="1">
      <alignment horizontal="right" vertical="center"/>
    </xf>
    <xf numFmtId="3" fontId="56" fillId="0" borderId="15" xfId="2" applyNumberFormat="1" applyFont="1" applyFill="1" applyBorder="1" applyAlignment="1">
      <alignment horizontal="right" vertical="center"/>
    </xf>
    <xf numFmtId="3" fontId="56" fillId="0" borderId="10" xfId="2" applyNumberFormat="1" applyFont="1" applyFill="1" applyBorder="1" applyAlignment="1">
      <alignment horizontal="right" vertical="center"/>
    </xf>
    <xf numFmtId="3" fontId="58" fillId="8" borderId="11" xfId="2" applyNumberFormat="1" applyFont="1" applyFill="1" applyBorder="1" applyAlignment="1">
      <alignment horizontal="right" vertical="center"/>
    </xf>
    <xf numFmtId="3" fontId="58" fillId="15" borderId="6" xfId="2" applyNumberFormat="1" applyFont="1" applyFill="1" applyBorder="1" applyAlignment="1">
      <alignment horizontal="right" vertical="center"/>
    </xf>
    <xf numFmtId="166" fontId="8" fillId="0" borderId="5" xfId="3" applyNumberFormat="1" applyFont="1" applyFill="1" applyBorder="1" applyAlignment="1"/>
    <xf numFmtId="167" fontId="8" fillId="25" borderId="70" xfId="4" applyNumberFormat="1" applyFont="1" applyFill="1" applyBorder="1" applyAlignment="1">
      <alignment horizontal="right" vertical="center"/>
    </xf>
    <xf numFmtId="167" fontId="55" fillId="25" borderId="6" xfId="4" applyNumberFormat="1" applyFont="1" applyFill="1" applyBorder="1" applyAlignment="1">
      <alignment horizontal="right" vertical="center"/>
    </xf>
    <xf numFmtId="168" fontId="8" fillId="15" borderId="71" xfId="3" applyNumberFormat="1" applyFont="1" applyFill="1" applyBorder="1" applyAlignment="1">
      <alignment horizontal="right" vertical="center"/>
    </xf>
    <xf numFmtId="165" fontId="58" fillId="19" borderId="6" xfId="2" applyNumberFormat="1" applyFont="1" applyFill="1" applyBorder="1" applyAlignment="1">
      <alignment horizontal="right" vertical="center"/>
    </xf>
    <xf numFmtId="166" fontId="8" fillId="0" borderId="72" xfId="3" applyNumberFormat="1" applyFont="1" applyFill="1" applyBorder="1" applyAlignment="1"/>
    <xf numFmtId="0" fontId="3" fillId="19" borderId="17" xfId="2" applyNumberFormat="1" applyFont="1" applyFill="1" applyBorder="1" applyAlignment="1">
      <alignment horizontal="center" vertical="center" wrapText="1"/>
    </xf>
    <xf numFmtId="3" fontId="16" fillId="5" borderId="73" xfId="1" applyNumberFormat="1" applyFont="1" applyFill="1" applyBorder="1" applyAlignment="1">
      <alignment horizontal="center" vertical="center"/>
    </xf>
    <xf numFmtId="3" fontId="16" fillId="7" borderId="38" xfId="1" applyNumberFormat="1" applyFont="1" applyFill="1" applyBorder="1" applyAlignment="1">
      <alignment horizontal="center" vertical="center"/>
    </xf>
    <xf numFmtId="3" fontId="16" fillId="9" borderId="39" xfId="1" applyNumberFormat="1" applyFont="1" applyFill="1" applyBorder="1" applyAlignment="1">
      <alignment horizontal="center" vertical="center"/>
    </xf>
    <xf numFmtId="0" fontId="2" fillId="2" borderId="64" xfId="2" applyNumberFormat="1" applyFont="1" applyFill="1" applyBorder="1" applyAlignment="1">
      <alignment horizontal="center" vertical="center"/>
    </xf>
    <xf numFmtId="1" fontId="33" fillId="0" borderId="71" xfId="0" applyNumberFormat="1" applyFont="1" applyBorder="1" applyAlignment="1">
      <alignment horizontal="center"/>
    </xf>
    <xf numFmtId="1" fontId="33" fillId="0" borderId="74" xfId="0" applyNumberFormat="1" applyFont="1" applyBorder="1" applyAlignment="1">
      <alignment horizontal="center"/>
    </xf>
    <xf numFmtId="1" fontId="33" fillId="0" borderId="75" xfId="0" applyNumberFormat="1" applyFont="1" applyBorder="1" applyAlignment="1">
      <alignment horizontal="center"/>
    </xf>
    <xf numFmtId="1" fontId="33" fillId="0" borderId="76" xfId="0" applyNumberFormat="1" applyFont="1" applyBorder="1" applyAlignment="1">
      <alignment horizontal="center"/>
    </xf>
    <xf numFmtId="1" fontId="33" fillId="0" borderId="77" xfId="0" applyNumberFormat="1" applyFont="1" applyBorder="1" applyAlignment="1">
      <alignment horizontal="center"/>
    </xf>
    <xf numFmtId="1" fontId="33" fillId="0" borderId="3" xfId="0" applyNumberFormat="1" applyFont="1" applyBorder="1" applyAlignment="1">
      <alignment horizontal="center"/>
    </xf>
    <xf numFmtId="1" fontId="33" fillId="0" borderId="4" xfId="0" applyNumberFormat="1" applyFont="1" applyBorder="1" applyAlignment="1">
      <alignment horizontal="center"/>
    </xf>
    <xf numFmtId="0" fontId="47" fillId="23" borderId="51" xfId="0" applyFont="1" applyFill="1" applyBorder="1" applyAlignment="1">
      <alignment horizontal="center"/>
    </xf>
    <xf numFmtId="0" fontId="0" fillId="0" borderId="79" xfId="0" applyBorder="1"/>
    <xf numFmtId="0" fontId="42" fillId="0" borderId="79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31" xfId="2" applyNumberFormat="1" applyFont="1" applyFill="1" applyBorder="1" applyAlignment="1">
      <alignment horizontal="left" vertical="center"/>
    </xf>
    <xf numFmtId="2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59" fillId="26" borderId="1" xfId="2" applyNumberFormat="1" applyFont="1" applyFill="1" applyBorder="1" applyAlignment="1">
      <alignment horizontal="left" vertical="center"/>
    </xf>
    <xf numFmtId="2" fontId="54" fillId="26" borderId="1" xfId="0" applyNumberFormat="1" applyFont="1" applyFill="1" applyBorder="1" applyAlignment="1">
      <alignment horizontal="center"/>
    </xf>
    <xf numFmtId="1" fontId="54" fillId="26" borderId="1" xfId="0" applyNumberFormat="1" applyFont="1" applyFill="1" applyBorder="1" applyAlignment="1">
      <alignment horizontal="center"/>
    </xf>
    <xf numFmtId="0" fontId="54" fillId="26" borderId="3" xfId="0" applyFont="1" applyFill="1" applyBorder="1" applyAlignment="1">
      <alignment horizontal="center" vertical="center" wrapText="1"/>
    </xf>
    <xf numFmtId="0" fontId="54" fillId="26" borderId="3" xfId="0" applyFont="1" applyFill="1" applyBorder="1" applyAlignment="1">
      <alignment horizontal="center" vertical="center"/>
    </xf>
    <xf numFmtId="0" fontId="54" fillId="26" borderId="3" xfId="0" applyFont="1" applyFill="1" applyBorder="1" applyAlignment="1">
      <alignment vertical="center" wrapText="1"/>
    </xf>
    <xf numFmtId="0" fontId="62" fillId="0" borderId="1" xfId="0" applyFont="1" applyFill="1" applyBorder="1" applyAlignment="1">
      <alignment horizontal="center" vertical="center" wrapText="1"/>
    </xf>
    <xf numFmtId="2" fontId="62" fillId="0" borderId="1" xfId="0" applyNumberFormat="1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vertical="center" wrapText="1"/>
    </xf>
    <xf numFmtId="0" fontId="61" fillId="23" borderId="1" xfId="0" applyFont="1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/>
    </xf>
    <xf numFmtId="0" fontId="47" fillId="23" borderId="69" xfId="0" applyFont="1" applyFill="1" applyBorder="1" applyAlignment="1">
      <alignment horizontal="center"/>
    </xf>
    <xf numFmtId="0" fontId="12" fillId="2" borderId="1" xfId="2" applyNumberFormat="1" applyFont="1" applyFill="1" applyBorder="1" applyAlignment="1">
      <alignment horizontal="left" vertical="center"/>
    </xf>
    <xf numFmtId="1" fontId="54" fillId="23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9" fillId="8" borderId="15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6" fillId="0" borderId="0" xfId="0" applyFont="1" applyFill="1" applyAlignment="1">
      <alignment horizontal="left"/>
    </xf>
    <xf numFmtId="0" fontId="46" fillId="0" borderId="0" xfId="0" applyFont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3" fillId="10" borderId="81" xfId="0" applyFont="1" applyFill="1" applyBorder="1" applyAlignment="1">
      <alignment horizontal="center" vertical="center" wrapText="1"/>
    </xf>
    <xf numFmtId="0" fontId="43" fillId="10" borderId="69" xfId="0" applyFont="1" applyFill="1" applyBorder="1" applyAlignment="1">
      <alignment horizontal="center" vertical="center" wrapText="1"/>
    </xf>
    <xf numFmtId="0" fontId="43" fillId="10" borderId="70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6" fillId="22" borderId="0" xfId="0" applyFont="1" applyFill="1" applyAlignment="1">
      <alignment horizontal="center" vertical="center"/>
    </xf>
    <xf numFmtId="0" fontId="33" fillId="6" borderId="51" xfId="0" applyFont="1" applyFill="1" applyBorder="1" applyAlignment="1">
      <alignment horizontal="center"/>
    </xf>
    <xf numFmtId="0" fontId="33" fillId="6" borderId="52" xfId="0" applyFont="1" applyFill="1" applyBorder="1" applyAlignment="1">
      <alignment horizontal="center"/>
    </xf>
    <xf numFmtId="0" fontId="33" fillId="6" borderId="53" xfId="0" applyFont="1" applyFill="1" applyBorder="1" applyAlignment="1">
      <alignment horizontal="center"/>
    </xf>
    <xf numFmtId="0" fontId="33" fillId="6" borderId="78" xfId="0" applyFont="1" applyFill="1" applyBorder="1" applyAlignment="1">
      <alignment horizontal="center"/>
    </xf>
    <xf numFmtId="0" fontId="33" fillId="6" borderId="80" xfId="0" applyFont="1" applyFill="1" applyBorder="1" applyAlignment="1">
      <alignment horizontal="center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 wrapText="1"/>
    </xf>
    <xf numFmtId="0" fontId="9" fillId="8" borderId="22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57" fillId="8" borderId="15" xfId="0" applyFont="1" applyFill="1" applyBorder="1" applyAlignment="1">
      <alignment horizontal="center"/>
    </xf>
    <xf numFmtId="0" fontId="57" fillId="8" borderId="10" xfId="0" applyFont="1" applyFill="1" applyBorder="1" applyAlignment="1">
      <alignment horizontal="center"/>
    </xf>
    <xf numFmtId="0" fontId="57" fillId="8" borderId="19" xfId="0" applyFont="1" applyFill="1" applyBorder="1" applyAlignment="1">
      <alignment horizontal="center"/>
    </xf>
    <xf numFmtId="0" fontId="57" fillId="8" borderId="11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57" fillId="8" borderId="22" xfId="0" applyFont="1" applyFill="1" applyBorder="1" applyAlignment="1">
      <alignment horizontal="center"/>
    </xf>
    <xf numFmtId="0" fontId="57" fillId="8" borderId="23" xfId="0" applyFont="1" applyFill="1" applyBorder="1" applyAlignment="1">
      <alignment horizontal="center"/>
    </xf>
    <xf numFmtId="0" fontId="57" fillId="8" borderId="24" xfId="0" applyFont="1" applyFill="1" applyBorder="1" applyAlignment="1">
      <alignment horizontal="center"/>
    </xf>
    <xf numFmtId="0" fontId="50" fillId="0" borderId="0" xfId="0" applyFont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43" fillId="10" borderId="1" xfId="0" applyFont="1" applyFill="1" applyBorder="1" applyAlignment="1">
      <alignment horizontal="center" vertical="center" wrapText="1"/>
    </xf>
    <xf numFmtId="0" fontId="29" fillId="8" borderId="17" xfId="2" applyNumberFormat="1" applyFont="1" applyFill="1" applyBorder="1" applyAlignment="1">
      <alignment horizontal="center" vertical="center"/>
    </xf>
    <xf numFmtId="0" fontId="29" fillId="8" borderId="20" xfId="2" applyNumberFormat="1" applyFont="1" applyFill="1" applyBorder="1" applyAlignment="1">
      <alignment horizontal="center" vertical="center"/>
    </xf>
    <xf numFmtId="0" fontId="29" fillId="8" borderId="21" xfId="2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60" fillId="4" borderId="82" xfId="0" applyFont="1" applyFill="1" applyBorder="1" applyAlignment="1">
      <alignment horizontal="center" vertical="center"/>
    </xf>
    <xf numFmtId="0" fontId="60" fillId="4" borderId="78" xfId="0" applyFont="1" applyFill="1" applyBorder="1" applyAlignment="1">
      <alignment horizontal="center" vertical="center"/>
    </xf>
    <xf numFmtId="0" fontId="60" fillId="4" borderId="80" xfId="0" applyFont="1" applyFill="1" applyBorder="1" applyAlignment="1">
      <alignment horizontal="center" vertical="center"/>
    </xf>
    <xf numFmtId="0" fontId="60" fillId="4" borderId="86" xfId="0" applyFont="1" applyFill="1" applyBorder="1" applyAlignment="1">
      <alignment horizontal="center" vertical="center"/>
    </xf>
    <xf numFmtId="0" fontId="60" fillId="4" borderId="0" xfId="0" applyFont="1" applyFill="1" applyBorder="1" applyAlignment="1">
      <alignment horizontal="center" vertical="center"/>
    </xf>
    <xf numFmtId="0" fontId="60" fillId="4" borderId="87" xfId="0" applyFont="1" applyFill="1" applyBorder="1" applyAlignment="1">
      <alignment horizontal="center" vertical="center"/>
    </xf>
    <xf numFmtId="0" fontId="60" fillId="4" borderId="83" xfId="0" applyFont="1" applyFill="1" applyBorder="1" applyAlignment="1">
      <alignment horizontal="center" vertical="center"/>
    </xf>
    <xf numFmtId="0" fontId="60" fillId="4" borderId="84" xfId="0" applyFont="1" applyFill="1" applyBorder="1" applyAlignment="1">
      <alignment horizontal="center" vertical="center"/>
    </xf>
    <xf numFmtId="0" fontId="60" fillId="4" borderId="85" xfId="0" applyFont="1" applyFill="1" applyBorder="1" applyAlignment="1">
      <alignment horizontal="center" vertical="center"/>
    </xf>
    <xf numFmtId="0" fontId="60" fillId="26" borderId="82" xfId="0" applyFont="1" applyFill="1" applyBorder="1" applyAlignment="1">
      <alignment horizontal="center" vertical="center"/>
    </xf>
    <xf numFmtId="0" fontId="60" fillId="26" borderId="78" xfId="0" applyFont="1" applyFill="1" applyBorder="1" applyAlignment="1">
      <alignment horizontal="center" vertical="center"/>
    </xf>
    <xf numFmtId="0" fontId="60" fillId="26" borderId="80" xfId="0" applyFont="1" applyFill="1" applyBorder="1" applyAlignment="1">
      <alignment horizontal="center" vertical="center"/>
    </xf>
    <xf numFmtId="0" fontId="60" fillId="26" borderId="83" xfId="0" applyFont="1" applyFill="1" applyBorder="1" applyAlignment="1">
      <alignment horizontal="center" vertical="center"/>
    </xf>
    <xf numFmtId="0" fontId="60" fillId="26" borderId="84" xfId="0" applyFont="1" applyFill="1" applyBorder="1" applyAlignment="1">
      <alignment horizontal="center" vertical="center"/>
    </xf>
    <xf numFmtId="0" fontId="60" fillId="26" borderId="85" xfId="0" applyFont="1" applyFill="1" applyBorder="1" applyAlignment="1">
      <alignment horizontal="center" vertical="center"/>
    </xf>
    <xf numFmtId="0" fontId="0" fillId="0" borderId="87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23" borderId="0" xfId="0" applyFill="1" applyAlignment="1">
      <alignment horizontal="center"/>
    </xf>
    <xf numFmtId="3" fontId="52" fillId="0" borderId="0" xfId="0" applyNumberFormat="1" applyFont="1" applyFill="1" applyBorder="1" applyAlignment="1">
      <alignment horizontal="center"/>
    </xf>
  </cellXfs>
  <cellStyles count="5">
    <cellStyle name="Migliaia" xfId="3" builtinId="3"/>
    <cellStyle name="Normale" xfId="0" builtinId="0"/>
    <cellStyle name="Normale 2" xfId="1"/>
    <cellStyle name="Normale 2 2" xfId="2"/>
    <cellStyle name="Percentuale" xfId="4" builtinId="5"/>
  </cellStyles>
  <dxfs count="0"/>
  <tableStyles count="0" defaultTableStyle="TableStyleMedium2" defaultPivotStyle="PivotStyleLight16"/>
  <colors>
    <mruColors>
      <color rgb="FFFBF3F3"/>
      <color rgb="FF6F2366"/>
      <color rgb="FFAE1686"/>
      <color rgb="FF220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518E-2"/>
          <c:y val="7.6058811232666709E-2"/>
          <c:w val="0.84427051881672688"/>
          <c:h val="0.80179590134015388"/>
        </c:manualLayout>
      </c:layout>
      <c:bar3DChart>
        <c:barDir val="col"/>
        <c:grouping val="standard"/>
        <c:varyColors val="0"/>
        <c:ser>
          <c:idx val="1"/>
          <c:order val="0"/>
          <c:tx>
            <c:v>Ricorsi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6E-47A4-AE24-D1306F757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1'!$D$13</c:f>
              <c:numCache>
                <c:formatCode>#,##0</c:formatCode>
                <c:ptCount val="1"/>
                <c:pt idx="0">
                  <c:v>10797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E-47A4-AE24-D1306F757CE7}"/>
            </c:ext>
          </c:extLst>
        </c:ser>
        <c:ser>
          <c:idx val="2"/>
          <c:order val="1"/>
          <c:tx>
            <c:v>Ricorsi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6E-47A4-AE24-D1306F757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1'!$J$13</c:f>
              <c:numCache>
                <c:formatCode>#,##0</c:formatCode>
                <c:ptCount val="1"/>
                <c:pt idx="0">
                  <c:v>11789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E-47A4-AE24-D1306F757CE7}"/>
            </c:ext>
          </c:extLst>
        </c:ser>
        <c:ser>
          <c:idx val="3"/>
          <c:order val="2"/>
          <c:tx>
            <c:v>Ricorsi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3427294772011268E-3"/>
                  <c:y val="-4.9199670936656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16E-47A4-AE24-D1306F757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1'!$K$13</c:f>
              <c:numCache>
                <c:formatCode>#,##0</c:formatCode>
                <c:ptCount val="1"/>
                <c:pt idx="0">
                  <c:v>21766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E-47A4-AE24-D1306F75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513752"/>
        <c:axId val="208549016"/>
        <c:axId val="208557592"/>
      </c:bar3DChart>
      <c:catAx>
        <c:axId val="208513752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08549016"/>
        <c:crosses val="autoZero"/>
        <c:auto val="1"/>
        <c:lblAlgn val="ctr"/>
        <c:lblOffset val="100"/>
        <c:noMultiLvlLbl val="0"/>
      </c:catAx>
      <c:valAx>
        <c:axId val="208549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8513752"/>
        <c:crosses val="autoZero"/>
        <c:crossBetween val="between"/>
      </c:valAx>
      <c:serAx>
        <c:axId val="208557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549016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022094965402068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10'!$B$6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10'!$B$7</c:f>
              <c:numCache>
                <c:formatCode>#,##0</c:formatCode>
                <c:ptCount val="1"/>
                <c:pt idx="0">
                  <c:v>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D-41E9-9E65-8B4072B9D9CC}"/>
            </c:ext>
          </c:extLst>
        </c:ser>
        <c:ser>
          <c:idx val="0"/>
          <c:order val="1"/>
          <c:tx>
            <c:strRef>
              <c:f>'Foglio 10'!$C$6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10'!$C$7</c:f>
              <c:numCache>
                <c:formatCode>#,##0</c:formatCode>
                <c:ptCount val="1"/>
                <c:pt idx="0">
                  <c:v>2460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FD-41E9-9E65-8B4072B9D9CC}"/>
            </c:ext>
          </c:extLst>
        </c:ser>
        <c:ser>
          <c:idx val="1"/>
          <c:order val="2"/>
          <c:tx>
            <c:strRef>
              <c:f>'Foglio 10'!$D$6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10'!$D$7</c:f>
              <c:numCache>
                <c:formatCode>#,##0</c:formatCode>
                <c:ptCount val="1"/>
                <c:pt idx="0">
                  <c:v>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FD-41E9-9E65-8B4072B9D9CC}"/>
            </c:ext>
          </c:extLst>
        </c:ser>
        <c:ser>
          <c:idx val="2"/>
          <c:order val="3"/>
          <c:tx>
            <c:strRef>
              <c:f>'Foglio 10'!$E$6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10'!$E$7</c:f>
              <c:numCache>
                <c:formatCode>#,##0</c:formatCode>
                <c:ptCount val="1"/>
                <c:pt idx="0">
                  <c:v>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FD-41E9-9E65-8B4072B9D9CC}"/>
            </c:ext>
          </c:extLst>
        </c:ser>
        <c:ser>
          <c:idx val="3"/>
          <c:order val="4"/>
          <c:tx>
            <c:strRef>
              <c:f>'Foglio 10'!$F$6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CFD-41E9-9E65-8B4072B9D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10'!$F$7</c:f>
              <c:numCache>
                <c:formatCode>#,##0</c:formatCode>
                <c:ptCount val="1"/>
                <c:pt idx="0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FD-41E9-9E65-8B4072B9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933592"/>
        <c:axId val="207933984"/>
        <c:axId val="0"/>
      </c:bar3DChart>
      <c:catAx>
        <c:axId val="207933592"/>
        <c:scaling>
          <c:orientation val="minMax"/>
        </c:scaling>
        <c:delete val="1"/>
        <c:axPos val="b"/>
        <c:majorGridlines/>
        <c:minorGridlines/>
        <c:numFmt formatCode="#,##0" sourceLinked="1"/>
        <c:majorTickMark val="out"/>
        <c:minorTickMark val="none"/>
        <c:tickLblPos val="none"/>
        <c:crossAx val="207933984"/>
        <c:crosses val="autoZero"/>
        <c:auto val="1"/>
        <c:lblAlgn val="ctr"/>
        <c:lblOffset val="100"/>
        <c:noMultiLvlLbl val="0"/>
      </c:catAx>
      <c:valAx>
        <c:axId val="207933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93359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234019134704456"/>
          <c:y val="0.37136812994321611"/>
          <c:w val="0.10247954299830168"/>
          <c:h val="0.25726374011357811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80182635017338855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11'!$B$6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11'!$B$7</c:f>
              <c:numCache>
                <c:formatCode>#,##0</c:formatCode>
                <c:ptCount val="1"/>
                <c:pt idx="0">
                  <c:v>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B-42A6-8481-8E52E85CE271}"/>
            </c:ext>
          </c:extLst>
        </c:ser>
        <c:ser>
          <c:idx val="0"/>
          <c:order val="1"/>
          <c:tx>
            <c:strRef>
              <c:f>'Foglio 11'!$C$6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11'!$C$7</c:f>
              <c:numCache>
                <c:formatCode>#,##0</c:formatCode>
                <c:ptCount val="1"/>
                <c:pt idx="0">
                  <c:v>4247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EB-42A6-8481-8E52E85CE271}"/>
            </c:ext>
          </c:extLst>
        </c:ser>
        <c:ser>
          <c:idx val="1"/>
          <c:order val="2"/>
          <c:tx>
            <c:strRef>
              <c:f>'Foglio 11'!$D$6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11'!$D$7</c:f>
              <c:numCache>
                <c:formatCode>#,##0</c:formatCode>
                <c:ptCount val="1"/>
                <c:pt idx="0">
                  <c:v>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EB-42A6-8481-8E52E85CE271}"/>
            </c:ext>
          </c:extLst>
        </c:ser>
        <c:ser>
          <c:idx val="2"/>
          <c:order val="3"/>
          <c:tx>
            <c:strRef>
              <c:f>'Foglio 11'!$E$6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11'!$E$7</c:f>
              <c:numCache>
                <c:formatCode>#,##0</c:formatCode>
                <c:ptCount val="1"/>
                <c:pt idx="0">
                  <c:v>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EB-42A6-8481-8E52E85CE271}"/>
            </c:ext>
          </c:extLst>
        </c:ser>
        <c:ser>
          <c:idx val="3"/>
          <c:order val="4"/>
          <c:tx>
            <c:strRef>
              <c:f>'Foglio 11'!$F$6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EB-42A6-8481-8E52E85C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11'!$F$7</c:f>
              <c:numCache>
                <c:formatCode>#,##0</c:formatCode>
                <c:ptCount val="1"/>
                <c:pt idx="0">
                  <c:v>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EB-42A6-8481-8E52E85C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57512"/>
        <c:axId val="243657904"/>
        <c:axId val="0"/>
      </c:bar3DChart>
      <c:catAx>
        <c:axId val="243657512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43657904"/>
        <c:crosses val="autoZero"/>
        <c:auto val="1"/>
        <c:lblAlgn val="ctr"/>
        <c:lblOffset val="100"/>
        <c:noMultiLvlLbl val="0"/>
      </c:catAx>
      <c:valAx>
        <c:axId val="243657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3657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530553159667769"/>
          <c:y val="0.37387758634556151"/>
          <c:w val="0.10209207644948483"/>
          <c:h val="0.25726374011357811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1743003779183475E-2"/>
          <c:y val="5.0228310502283095E-2"/>
        </c:manualLayout>
      </c:layout>
      <c:overlay val="0"/>
      <c:txPr>
        <a:bodyPr/>
        <a:lstStyle/>
        <a:p>
          <a:pPr>
            <a:defRPr sz="1050"/>
          </a:pPr>
          <a:endParaRPr lang="it-IT"/>
        </a:p>
      </c:txPr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580289643552026E-2"/>
          <c:y val="0.27119810023747032"/>
          <c:w val="0.44852325504346202"/>
          <c:h val="0.61451618547680775"/>
        </c:manualLayout>
      </c:layout>
      <c:pie3DChart>
        <c:varyColors val="1"/>
        <c:ser>
          <c:idx val="0"/>
          <c:order val="0"/>
          <c:tx>
            <c:v>Ricorsi definiti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'Foglio 14 '!$D$4:$G$4</c:f>
              <c:strCache>
                <c:ptCount val="4"/>
                <c:pt idx="0">
                  <c:v>con sent.</c:v>
                </c:pt>
                <c:pt idx="1">
                  <c:v>con sent. breve</c:v>
                </c:pt>
                <c:pt idx="2">
                  <c:v>con dec. decis.</c:v>
                </c:pt>
                <c:pt idx="3">
                  <c:v>con altri provv.ti</c:v>
                </c:pt>
              </c:strCache>
            </c:strRef>
          </c:cat>
          <c:val>
            <c:numRef>
              <c:f>'Foglio 14 '!$D$34:$G$34</c:f>
              <c:numCache>
                <c:formatCode>#,##0</c:formatCode>
                <c:ptCount val="4"/>
                <c:pt idx="0">
                  <c:v>39662</c:v>
                </c:pt>
                <c:pt idx="1">
                  <c:v>6726</c:v>
                </c:pt>
                <c:pt idx="2">
                  <c:v>11492</c:v>
                </c:pt>
                <c:pt idx="3">
                  <c:v>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B-4B82-A2A7-7A195236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7560214856863823"/>
          <c:y val="5.3703167772286238E-2"/>
          <c:w val="0.38951413050112926"/>
          <c:h val="0.41274640669916268"/>
        </c:manualLayout>
      </c:layout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9857053698906527"/>
          <c:y val="7.2005999250093933E-2"/>
          <c:w val="0.73999609846066561"/>
          <c:h val="0.80621102362204722"/>
        </c:manualLayout>
      </c:layout>
      <c:bar3DChart>
        <c:barDir val="col"/>
        <c:grouping val="standard"/>
        <c:varyColors val="0"/>
        <c:ser>
          <c:idx val="1"/>
          <c:order val="0"/>
          <c:tx>
            <c:v>Pervenutii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ED-4D19-9250-5C32756CB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'!$C$34</c:f>
              <c:numCache>
                <c:formatCode>#,##0</c:formatCode>
                <c:ptCount val="1"/>
                <c:pt idx="0">
                  <c:v>48112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D-4D19-9250-5C32756CBA3F}"/>
            </c:ext>
          </c:extLst>
        </c:ser>
        <c:ser>
          <c:idx val="2"/>
          <c:order val="1"/>
          <c:tx>
            <c:v>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ED-4D19-9250-5C32756CB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'!$H$34</c:f>
              <c:numCache>
                <c:formatCode>#,##0</c:formatCode>
                <c:ptCount val="1"/>
                <c:pt idx="0">
                  <c:v>59949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ED-4D19-9250-5C32756CBA3F}"/>
            </c:ext>
          </c:extLst>
        </c:ser>
        <c:ser>
          <c:idx val="3"/>
          <c:order val="2"/>
          <c:tx>
            <c:v>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4173701745222194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08252745817773"/>
                      <c:h val="0.111084093211752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1ED-4D19-9250-5C32756CB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14 '!$I$34</c:f>
              <c:numCache>
                <c:formatCode>#,##0</c:formatCode>
                <c:ptCount val="1"/>
                <c:pt idx="0">
                  <c:v>124196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ED-4D19-9250-5C32756CB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3659080"/>
        <c:axId val="243659472"/>
        <c:axId val="209891464"/>
      </c:bar3DChart>
      <c:catAx>
        <c:axId val="24365908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43659472"/>
        <c:crosses val="autoZero"/>
        <c:auto val="1"/>
        <c:lblAlgn val="ctr"/>
        <c:lblOffset val="100"/>
        <c:noMultiLvlLbl val="0"/>
      </c:catAx>
      <c:valAx>
        <c:axId val="24365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243659080"/>
        <c:crosses val="autoZero"/>
        <c:crossBetween val="between"/>
      </c:valAx>
      <c:serAx>
        <c:axId val="209891464"/>
        <c:scaling>
          <c:orientation val="minMax"/>
        </c:scaling>
        <c:delete val="0"/>
        <c:axPos val="b"/>
        <c:majorTickMark val="out"/>
        <c:minorTickMark val="none"/>
        <c:tickLblPos val="nextTo"/>
        <c:crossAx val="243659472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80065350526836321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15'!$B$6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15'!$B$7</c:f>
              <c:numCache>
                <c:formatCode>#,##0</c:formatCode>
                <c:ptCount val="1"/>
                <c:pt idx="0">
                  <c:v>48555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E-4625-BF91-4A1AEE3C4476}"/>
            </c:ext>
          </c:extLst>
        </c:ser>
        <c:ser>
          <c:idx val="0"/>
          <c:order val="1"/>
          <c:tx>
            <c:strRef>
              <c:f>'Foglio 15'!$C$6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15'!$C$7</c:f>
              <c:numCache>
                <c:formatCode>#,##0</c:formatCode>
                <c:ptCount val="1"/>
                <c:pt idx="0">
                  <c:v>49968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5E-4625-BF91-4A1AEE3C4476}"/>
            </c:ext>
          </c:extLst>
        </c:ser>
        <c:ser>
          <c:idx val="1"/>
          <c:order val="2"/>
          <c:tx>
            <c:strRef>
              <c:f>'Foglio 15'!$D$6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15'!$D$7</c:f>
              <c:numCache>
                <c:formatCode>#,##0</c:formatCode>
                <c:ptCount val="1"/>
                <c:pt idx="0">
                  <c:v>50874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5E-4625-BF91-4A1AEE3C4476}"/>
            </c:ext>
          </c:extLst>
        </c:ser>
        <c:ser>
          <c:idx val="2"/>
          <c:order val="3"/>
          <c:tx>
            <c:strRef>
              <c:f>'Foglio 15'!$E$6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15'!$E$7</c:f>
              <c:numCache>
                <c:formatCode>#,##0</c:formatCode>
                <c:ptCount val="1"/>
                <c:pt idx="0">
                  <c:v>42049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5E-4625-BF91-4A1AEE3C4476}"/>
            </c:ext>
          </c:extLst>
        </c:ser>
        <c:ser>
          <c:idx val="3"/>
          <c:order val="4"/>
          <c:tx>
            <c:strRef>
              <c:f>'Foglio 15'!$F$6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5E-4625-BF91-4A1AEE3C4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15'!$F$7</c:f>
              <c:numCache>
                <c:formatCode>#,##0</c:formatCode>
                <c:ptCount val="1"/>
                <c:pt idx="0">
                  <c:v>48112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5E-4625-BF91-4A1AEE3C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60256"/>
        <c:axId val="243660648"/>
        <c:axId val="0"/>
      </c:bar3DChart>
      <c:catAx>
        <c:axId val="243660256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43660648"/>
        <c:crosses val="autoZero"/>
        <c:auto val="1"/>
        <c:lblAlgn val="ctr"/>
        <c:lblOffset val="100"/>
        <c:noMultiLvlLbl val="0"/>
      </c:catAx>
      <c:valAx>
        <c:axId val="243660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366025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9238087595267257"/>
          <c:y val="0.37136812994321611"/>
          <c:w val="0.10019797521453162"/>
          <c:h val="0.25726374011357811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5.8441217650184146E-2"/>
          <c:y val="0.13800559930008738"/>
          <c:w val="0.78895148711252261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16 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'!$B$7</c:f>
              <c:numCache>
                <c:formatCode>#,##0</c:formatCode>
                <c:ptCount val="1"/>
                <c:pt idx="0">
                  <c:v>75856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B-474A-A9A6-7DBA9D338330}"/>
            </c:ext>
          </c:extLst>
        </c:ser>
        <c:ser>
          <c:idx val="0"/>
          <c:order val="1"/>
          <c:tx>
            <c:strRef>
              <c:f>'Foglio 16 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'!$C$7</c:f>
              <c:numCache>
                <c:formatCode>#,##0</c:formatCode>
                <c:ptCount val="1"/>
                <c:pt idx="0">
                  <c:v>68120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7B-474A-A9A6-7DBA9D338330}"/>
            </c:ext>
          </c:extLst>
        </c:ser>
        <c:ser>
          <c:idx val="1"/>
          <c:order val="2"/>
          <c:tx>
            <c:strRef>
              <c:f>'Foglio 16 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'!$D$7</c:f>
              <c:numCache>
                <c:formatCode>#,##0</c:formatCode>
                <c:ptCount val="1"/>
                <c:pt idx="0">
                  <c:v>66684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7B-474A-A9A6-7DBA9D338330}"/>
            </c:ext>
          </c:extLst>
        </c:ser>
        <c:ser>
          <c:idx val="2"/>
          <c:order val="3"/>
          <c:tx>
            <c:strRef>
              <c:f>'Foglio 16 '!$E$6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'!$E$7</c:f>
              <c:numCache>
                <c:formatCode>#,##0</c:formatCode>
                <c:ptCount val="1"/>
                <c:pt idx="0">
                  <c:v>57351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7B-474A-A9A6-7DBA9D338330}"/>
            </c:ext>
          </c:extLst>
        </c:ser>
        <c:ser>
          <c:idx val="3"/>
          <c:order val="4"/>
          <c:tx>
            <c:strRef>
              <c:f>'Foglio 16 '!$F$6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0024327936517771E-2"/>
                  <c:y val="1.3502827564015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27B-474A-A9A6-7DBA9D338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16 '!$F$7</c:f>
              <c:numCache>
                <c:formatCode>#,##0</c:formatCode>
                <c:ptCount val="1"/>
                <c:pt idx="0">
                  <c:v>59949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7B-474A-A9A6-7DBA9D338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61432"/>
        <c:axId val="243661824"/>
        <c:axId val="0"/>
      </c:bar3DChart>
      <c:catAx>
        <c:axId val="243661432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43661824"/>
        <c:crosses val="autoZero"/>
        <c:auto val="1"/>
        <c:lblAlgn val="ctr"/>
        <c:lblOffset val="100"/>
        <c:noMultiLvlLbl val="0"/>
      </c:catAx>
      <c:valAx>
        <c:axId val="243661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36614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077564055616964"/>
          <c:y val="0.35160633892974502"/>
          <c:w val="0.11056148295200446"/>
          <c:h val="0.2867771996997778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139879244260802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17'!$B$6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17'!$B$7</c:f>
              <c:numCache>
                <c:formatCode>#,##0</c:formatCode>
                <c:ptCount val="1"/>
                <c:pt idx="0">
                  <c:v>184410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6-4576-8A8E-27CF6B10396E}"/>
            </c:ext>
          </c:extLst>
        </c:ser>
        <c:ser>
          <c:idx val="0"/>
          <c:order val="1"/>
          <c:tx>
            <c:strRef>
              <c:f>'Foglio 17'!$C$6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2.9588143807114602E-2"/>
                  <c:y val="1.3200616426043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17'!$C$7</c:f>
              <c:numCache>
                <c:formatCode>#,##0</c:formatCode>
                <c:ptCount val="1"/>
                <c:pt idx="0">
                  <c:v>165896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6-4576-8A8E-27CF6B10396E}"/>
            </c:ext>
          </c:extLst>
        </c:ser>
        <c:ser>
          <c:idx val="1"/>
          <c:order val="2"/>
          <c:tx>
            <c:strRef>
              <c:f>'Foglio 17'!$D$6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17'!$D$7</c:f>
              <c:numCache>
                <c:formatCode>#,##0</c:formatCode>
                <c:ptCount val="1"/>
                <c:pt idx="0">
                  <c:v>149958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E6-4576-8A8E-27CF6B10396E}"/>
            </c:ext>
          </c:extLst>
        </c:ser>
        <c:ser>
          <c:idx val="2"/>
          <c:order val="3"/>
          <c:tx>
            <c:strRef>
              <c:f>'Foglio 17'!$E$6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17'!$E$7</c:f>
              <c:numCache>
                <c:formatCode>#,##0</c:formatCode>
                <c:ptCount val="1"/>
                <c:pt idx="0">
                  <c:v>135451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E6-4576-8A8E-27CF6B10396E}"/>
            </c:ext>
          </c:extLst>
        </c:ser>
        <c:ser>
          <c:idx val="3"/>
          <c:order val="4"/>
          <c:tx>
            <c:strRef>
              <c:f>'Foglio 17'!$F$6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9E6-4576-8A8E-27CF6B103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17'!$F$7</c:f>
              <c:numCache>
                <c:formatCode>#,##0</c:formatCode>
                <c:ptCount val="1"/>
                <c:pt idx="0">
                  <c:v>124196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E6-4576-8A8E-27CF6B10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62608"/>
        <c:axId val="243663000"/>
        <c:axId val="0"/>
      </c:bar3DChart>
      <c:catAx>
        <c:axId val="243662608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43663000"/>
        <c:crosses val="autoZero"/>
        <c:auto val="1"/>
        <c:lblAlgn val="ctr"/>
        <c:lblOffset val="100"/>
        <c:noMultiLvlLbl val="0"/>
      </c:catAx>
      <c:valAx>
        <c:axId val="2436630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366260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42458327768658"/>
          <c:y val="0.35593535762451067"/>
          <c:w val="0.10133070418400211"/>
          <c:h val="0.28812908677241938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05611883734459E-2"/>
          <c:y val="3.9634156625219678E-2"/>
          <c:w val="0.74430796730795157"/>
          <c:h val="0.88421923244274492"/>
        </c:manualLayout>
      </c:layout>
      <c:lineChart>
        <c:grouping val="standard"/>
        <c:varyColors val="0"/>
        <c:ser>
          <c:idx val="0"/>
          <c:order val="0"/>
          <c:tx>
            <c:strRef>
              <c:f>'Foglio 19'!$C$6</c:f>
              <c:strCache>
                <c:ptCount val="1"/>
                <c:pt idx="0">
                  <c:v>Ricorsi pervenuti</c:v>
                </c:pt>
              </c:strCache>
            </c:strRef>
          </c:tx>
          <c:marker>
            <c:symbol val="diamond"/>
            <c:size val="5"/>
          </c:marker>
          <c:dLbls>
            <c:dLbl>
              <c:idx val="0"/>
              <c:layout>
                <c:manualLayout>
                  <c:x val="-1.6103053455924483E-3"/>
                  <c:y val="1.6604397995130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65-4792-8CA9-1204C8BC69AF}"/>
                </c:ext>
              </c:extLst>
            </c:dLbl>
            <c:dLbl>
              <c:idx val="1"/>
              <c:layout>
                <c:manualLayout>
                  <c:x val="0"/>
                  <c:y val="1.3283518396104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365-4792-8CA9-1204C8BC69AF}"/>
                </c:ext>
              </c:extLst>
            </c:dLbl>
            <c:dLbl>
              <c:idx val="2"/>
              <c:layout>
                <c:manualLayout>
                  <c:x val="-1.6103053455923941E-3"/>
                  <c:y val="1.9925277594156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365-4792-8CA9-1204C8BC69AF}"/>
                </c:ext>
              </c:extLst>
            </c:dLbl>
            <c:dLbl>
              <c:idx val="3"/>
              <c:layout>
                <c:manualLayout>
                  <c:x val="-3.3816412257441419E-2"/>
                  <c:y val="4.3171434787338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365-4792-8CA9-1204C8BC69AF}"/>
                </c:ext>
              </c:extLst>
            </c:dLbl>
            <c:dLbl>
              <c:idx val="4"/>
              <c:layout>
                <c:manualLayout>
                  <c:x val="0"/>
                  <c:y val="2.365863648012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28-43B2-8914-2F5398AED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'Foglio 19'!$D$6:$H$6</c:f>
              <c:numCache>
                <c:formatCode>#,##0</c:formatCode>
                <c:ptCount val="5"/>
                <c:pt idx="0">
                  <c:v>57898</c:v>
                </c:pt>
                <c:pt idx="1">
                  <c:v>60627</c:v>
                </c:pt>
                <c:pt idx="2">
                  <c:v>61632</c:v>
                </c:pt>
                <c:pt idx="3">
                  <c:v>52212</c:v>
                </c:pt>
                <c:pt idx="4">
                  <c:v>58909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65-4792-8CA9-1204C8BC69AF}"/>
            </c:ext>
          </c:extLst>
        </c:ser>
        <c:ser>
          <c:idx val="1"/>
          <c:order val="1"/>
          <c:tx>
            <c:strRef>
              <c:f>'Foglio 19'!$C$7</c:f>
              <c:strCache>
                <c:ptCount val="1"/>
                <c:pt idx="0">
                  <c:v>Ricorsi definiti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0"/>
                  <c:y val="-2.9887916391234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365-4792-8CA9-1204C8BC69AF}"/>
                </c:ext>
              </c:extLst>
            </c:dLbl>
            <c:dLbl>
              <c:idx val="1"/>
              <c:layout>
                <c:manualLayout>
                  <c:x val="0"/>
                  <c:y val="-1.9925277594156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365-4792-8CA9-1204C8BC69AF}"/>
                </c:ext>
              </c:extLst>
            </c:dLbl>
            <c:dLbl>
              <c:idx val="2"/>
              <c:layout>
                <c:manualLayout>
                  <c:x val="5.904384725883142E-17"/>
                  <c:y val="-2.6567036792208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365-4792-8CA9-1204C8BC69AF}"/>
                </c:ext>
              </c:extLst>
            </c:dLbl>
            <c:dLbl>
              <c:idx val="3"/>
              <c:layout>
                <c:manualLayout>
                  <c:x val="-1.6103053455924483E-3"/>
                  <c:y val="-3.320879599026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365-4792-8CA9-1204C8BC6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'Foglio 19'!$D$7:$H$7</c:f>
              <c:numCache>
                <c:formatCode>#,##0</c:formatCode>
                <c:ptCount val="5"/>
                <c:pt idx="0">
                  <c:v>85846</c:v>
                </c:pt>
                <c:pt idx="1">
                  <c:v>79175</c:v>
                </c:pt>
                <c:pt idx="2">
                  <c:v>78835</c:v>
                </c:pt>
                <c:pt idx="3">
                  <c:v>69162</c:v>
                </c:pt>
                <c:pt idx="4">
                  <c:v>71738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365-4792-8CA9-1204C8BC69AF}"/>
            </c:ext>
          </c:extLst>
        </c:ser>
        <c:ser>
          <c:idx val="2"/>
          <c:order val="2"/>
          <c:tx>
            <c:strRef>
              <c:f>'Foglio 19'!$C$8</c:f>
              <c:strCache>
                <c:ptCount val="1"/>
                <c:pt idx="0">
                  <c:v>Ricorsi pendenti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9.66183207355475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365-4792-8CA9-1204C8BC69AF}"/>
                </c:ext>
              </c:extLst>
            </c:dLbl>
            <c:dLbl>
              <c:idx val="1"/>
              <c:layout>
                <c:manualLayout>
                  <c:x val="-4.8309160367773453E-3"/>
                  <c:y val="-1.9925277594156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365-4792-8CA9-1204C8BC69AF}"/>
                </c:ext>
              </c:extLst>
            </c:dLbl>
            <c:dLbl>
              <c:idx val="2"/>
              <c:layout>
                <c:manualLayout>
                  <c:x val="-9.6618320735546766E-3"/>
                  <c:y val="-2.324615719318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365-4792-8CA9-1204C8BC69AF}"/>
                </c:ext>
              </c:extLst>
            </c:dLbl>
            <c:dLbl>
              <c:idx val="3"/>
              <c:layout>
                <c:manualLayout>
                  <c:x val="0"/>
                  <c:y val="-1.3283518396104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365-4792-8CA9-1204C8BC69AF}"/>
                </c:ext>
              </c:extLst>
            </c:dLbl>
            <c:dLbl>
              <c:idx val="4"/>
              <c:layout>
                <c:manualLayout>
                  <c:x val="0"/>
                  <c:y val="-2.0278831268680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28-43B2-8914-2F5398AED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'Foglio 19'!$D$5:$H$5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'Foglio 19'!$D$8:$H$8</c:f>
              <c:numCache>
                <c:formatCode>#,##0</c:formatCode>
                <c:ptCount val="5"/>
                <c:pt idx="0">
                  <c:v>210425</c:v>
                </c:pt>
                <c:pt idx="1">
                  <c:v>191409</c:v>
                </c:pt>
                <c:pt idx="2">
                  <c:v>173968</c:v>
                </c:pt>
                <c:pt idx="3">
                  <c:v>158147</c:v>
                </c:pt>
                <c:pt idx="4">
                  <c:v>145962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365-4792-8CA9-1204C8BC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63784"/>
        <c:axId val="243664176"/>
      </c:lineChart>
      <c:catAx>
        <c:axId val="24366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3664176"/>
        <c:crosses val="autoZero"/>
        <c:auto val="1"/>
        <c:lblAlgn val="ctr"/>
        <c:lblOffset val="100"/>
        <c:noMultiLvlLbl val="0"/>
      </c:catAx>
      <c:valAx>
        <c:axId val="243664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3663784"/>
        <c:crosses val="autoZero"/>
        <c:crossBetween val="between"/>
      </c:valAx>
      <c:spPr>
        <a:gradFill>
          <a:gsLst>
            <a:gs pos="0">
              <a:srgbClr val="8488C4">
                <a:alpha val="75000"/>
              </a:srgbClr>
            </a:gs>
            <a:gs pos="53000">
              <a:srgbClr val="D4DEFF"/>
            </a:gs>
            <a:gs pos="100000">
              <a:srgbClr val="D4DEFF"/>
            </a:gs>
            <a:gs pos="100000">
              <a:srgbClr val="96AB94"/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layout>
        <c:manualLayout>
          <c:xMode val="edge"/>
          <c:yMode val="edge"/>
          <c:x val="0.83766022336374735"/>
          <c:y val="0.4031703502485392"/>
          <c:w val="0.15182733569460741"/>
          <c:h val="0.26862554067531125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rgbClr val="8488C4">
            <a:alpha val="75000"/>
          </a:srgbClr>
        </a:gs>
        <a:gs pos="53000">
          <a:srgbClr val="D4DEFF"/>
        </a:gs>
        <a:gs pos="98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T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'Foglio 1'!$E$4</c:f>
              <c:strCache>
                <c:ptCount val="1"/>
                <c:pt idx="0">
                  <c:v>Ricorsi definiti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'Foglio 1'!$E$5:$I$5</c:f>
              <c:strCache>
                <c:ptCount val="5"/>
                <c:pt idx="0">
                  <c:v>con sentenza</c:v>
                </c:pt>
                <c:pt idx="1">
                  <c:v>con sent. Breve</c:v>
                </c:pt>
                <c:pt idx="2">
                  <c:v>con decreto decisorio</c:v>
                </c:pt>
                <c:pt idx="3">
                  <c:v>con ord. cautelare</c:v>
                </c:pt>
                <c:pt idx="4">
                  <c:v>con altri provv.ti</c:v>
                </c:pt>
              </c:strCache>
            </c:strRef>
          </c:cat>
          <c:val>
            <c:numRef>
              <c:f>'Foglio 1'!$E$13:$I$13</c:f>
              <c:numCache>
                <c:formatCode>#,##0</c:formatCode>
                <c:ptCount val="5"/>
                <c:pt idx="0">
                  <c:v>7318</c:v>
                </c:pt>
                <c:pt idx="1">
                  <c:v>207</c:v>
                </c:pt>
                <c:pt idx="2">
                  <c:v>1230</c:v>
                </c:pt>
                <c:pt idx="3">
                  <c:v>2746</c:v>
                </c:pt>
                <c:pt idx="4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9-45BC-B89C-491B2407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1000">
              <a:schemeClr val="accent1">
                <a:tint val="44500"/>
                <a:satMod val="160000"/>
              </a:schemeClr>
            </a:gs>
            <a:gs pos="34000">
              <a:schemeClr val="accent1">
                <a:tint val="23500"/>
                <a:satMod val="160000"/>
              </a:schemeClr>
            </a:gs>
          </a:gsLst>
          <a:lin ang="5400000" scaled="0"/>
        </a:gradFill>
        <a:effectLst>
          <a:glow rad="63500">
            <a:schemeClr val="accent1">
              <a:satMod val="175000"/>
              <a:alpha val="40000"/>
            </a:schemeClr>
          </a:glow>
        </a:effectLst>
      </c:spPr>
      <c:txPr>
        <a:bodyPr/>
        <a:lstStyle/>
        <a:p>
          <a:pPr>
            <a:defRPr i="1"/>
          </a:pPr>
          <a:endParaRPr lang="it-IT"/>
        </a:p>
      </c:txPr>
    </c:legend>
    <c:plotVisOnly val="1"/>
    <c:dispBlanksAs val="zero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1000">
          <a:schemeClr val="accent1">
            <a:tint val="44500"/>
            <a:satMod val="160000"/>
          </a:schemeClr>
        </a:gs>
        <a:gs pos="34000">
          <a:schemeClr val="accent1">
            <a:tint val="23500"/>
            <a:satMod val="160000"/>
          </a:schemeClr>
        </a:gs>
      </a:gsLst>
      <a:lin ang="5400000" scaled="0"/>
    </a:gradFill>
    <a:effectLst>
      <a:outerShdw blurRad="50800" dist="38100" dir="2700000" algn="tl" rotWithShape="0">
        <a:schemeClr val="tx2">
          <a:lumMod val="40000"/>
          <a:lumOff val="60000"/>
          <a:alpha val="4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7166237397895354"/>
          <c:h val="0.806211023622047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'Foglio 2'!$B$6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2'!$B$7</c:f>
              <c:numCache>
                <c:formatCode>#,##0</c:formatCode>
                <c:ptCount val="1"/>
                <c:pt idx="0">
                  <c:v>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A-4AEA-A5FE-AB4D4887F472}"/>
            </c:ext>
          </c:extLst>
        </c:ser>
        <c:ser>
          <c:idx val="1"/>
          <c:order val="1"/>
          <c:tx>
            <c:strRef>
              <c:f>'Foglio 2'!$C$6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2'!$C$7</c:f>
              <c:numCache>
                <c:formatCode>#,##0</c:formatCode>
                <c:ptCount val="1"/>
                <c:pt idx="0">
                  <c:v>10659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CA-4AEA-A5FE-AB4D4887F472}"/>
            </c:ext>
          </c:extLst>
        </c:ser>
        <c:ser>
          <c:idx val="2"/>
          <c:order val="2"/>
          <c:tx>
            <c:strRef>
              <c:f>'Foglio 2'!$D$6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2'!$D$7</c:f>
              <c:numCache>
                <c:formatCode>#,##0</c:formatCode>
                <c:ptCount val="1"/>
                <c:pt idx="0">
                  <c:v>10758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CA-4AEA-A5FE-AB4D4887F472}"/>
            </c:ext>
          </c:extLst>
        </c:ser>
        <c:ser>
          <c:idx val="3"/>
          <c:order val="3"/>
          <c:tx>
            <c:strRef>
              <c:f>'Foglio 2'!$E$6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2'!$E$7</c:f>
              <c:numCache>
                <c:formatCode>#,##0</c:formatCode>
                <c:ptCount val="1"/>
                <c:pt idx="0">
                  <c:v>10163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CA-4AEA-A5FE-AB4D4887F472}"/>
            </c:ext>
          </c:extLst>
        </c:ser>
        <c:ser>
          <c:idx val="4"/>
          <c:order val="4"/>
          <c:tx>
            <c:strRef>
              <c:f>'Foglio 2'!$F$6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867113344500321E-2"/>
                  <c:y val="7.5283692070335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CA-4AEA-A5FE-AB4D4887F4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2'!$F$7</c:f>
              <c:numCache>
                <c:formatCode>#,##0</c:formatCode>
                <c:ptCount val="1"/>
                <c:pt idx="0">
                  <c:v>10797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CA-4AEA-A5FE-AB4D4887F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411328"/>
        <c:axId val="209411712"/>
        <c:axId val="0"/>
      </c:bar3DChart>
      <c:catAx>
        <c:axId val="209411328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09411712"/>
        <c:crosses val="autoZero"/>
        <c:auto val="1"/>
        <c:lblAlgn val="ctr"/>
        <c:lblOffset val="100"/>
        <c:noMultiLvlLbl val="0"/>
      </c:catAx>
      <c:valAx>
        <c:axId val="209411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9411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10562464739516"/>
          <c:y val="0.37136812994321611"/>
          <c:w val="0.11959359285696766"/>
          <c:h val="0.25726374011357811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8728862595879223"/>
          <c:h val="0.806211023622047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'Foglio 3'!$B$6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3'!$B$7</c:f>
              <c:numCache>
                <c:formatCode>#,##0</c:formatCode>
                <c:ptCount val="1"/>
                <c:pt idx="0">
                  <c:v>9990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B-456E-8DCF-E707C7A0922E}"/>
            </c:ext>
          </c:extLst>
        </c:ser>
        <c:ser>
          <c:idx val="1"/>
          <c:order val="1"/>
          <c:tx>
            <c:strRef>
              <c:f>'Foglio 3'!$C$6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3'!$C$7</c:f>
              <c:numCache>
                <c:formatCode>#,##0</c:formatCode>
                <c:ptCount val="1"/>
                <c:pt idx="0">
                  <c:v>11055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B-456E-8DCF-E707C7A0922E}"/>
            </c:ext>
          </c:extLst>
        </c:ser>
        <c:ser>
          <c:idx val="2"/>
          <c:order val="2"/>
          <c:tx>
            <c:strRef>
              <c:f>'Foglio 3'!$D$6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3'!$D$7</c:f>
              <c:numCache>
                <c:formatCode>#,##0</c:formatCode>
                <c:ptCount val="1"/>
                <c:pt idx="0">
                  <c:v>12151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1B-456E-8DCF-E707C7A0922E}"/>
            </c:ext>
          </c:extLst>
        </c:ser>
        <c:ser>
          <c:idx val="3"/>
          <c:order val="3"/>
          <c:tx>
            <c:strRef>
              <c:f>'Foglio 3'!$E$6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3'!$E$7</c:f>
              <c:numCache>
                <c:formatCode>#,##0</c:formatCode>
                <c:ptCount val="1"/>
                <c:pt idx="0">
                  <c:v>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1B-456E-8DCF-E707C7A0922E}"/>
            </c:ext>
          </c:extLst>
        </c:ser>
        <c:ser>
          <c:idx val="4"/>
          <c:order val="4"/>
          <c:tx>
            <c:strRef>
              <c:f>'Foglio 3'!$F$6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653864050126286E-2"/>
                  <c:y val="1.2547282011722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1B-456E-8DCF-E707C7A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3'!$F$7</c:f>
              <c:numCache>
                <c:formatCode>#,##0</c:formatCode>
                <c:ptCount val="1"/>
                <c:pt idx="0">
                  <c:v>11789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1B-456E-8DCF-E707C7A09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044552"/>
        <c:axId val="209044936"/>
        <c:axId val="0"/>
      </c:bar3DChart>
      <c:catAx>
        <c:axId val="209044552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09044936"/>
        <c:crosses val="autoZero"/>
        <c:auto val="1"/>
        <c:lblAlgn val="ctr"/>
        <c:lblOffset val="100"/>
        <c:noMultiLvlLbl val="0"/>
      </c:catAx>
      <c:valAx>
        <c:axId val="209044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904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31505607253669"/>
          <c:y val="0.37136812994321611"/>
          <c:w val="0.11368494392746362"/>
          <c:h val="0.25726374011357811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0.11022945995386962"/>
          <c:y val="0.13800559930008738"/>
          <c:w val="0.76991708422811556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4'!$B$6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4'!$B$7</c:f>
              <c:numCache>
                <c:formatCode>#,##0</c:formatCode>
                <c:ptCount val="1"/>
                <c:pt idx="0">
                  <c:v>26015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2-4EAC-B4FF-9F22E06EEE38}"/>
            </c:ext>
          </c:extLst>
        </c:ser>
        <c:ser>
          <c:idx val="0"/>
          <c:order val="1"/>
          <c:tx>
            <c:strRef>
              <c:f>'Foglio 4'!$C$6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4'!$C$7</c:f>
              <c:numCache>
                <c:formatCode>#,##0</c:formatCode>
                <c:ptCount val="1"/>
                <c:pt idx="0">
                  <c:v>25513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92-4EAC-B4FF-9F22E06EEE38}"/>
            </c:ext>
          </c:extLst>
        </c:ser>
        <c:ser>
          <c:idx val="1"/>
          <c:order val="2"/>
          <c:tx>
            <c:strRef>
              <c:f>'Foglio 4'!$D$6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4'!$D$7</c:f>
              <c:numCache>
                <c:formatCode>#,##0</c:formatCode>
                <c:ptCount val="1"/>
                <c:pt idx="0">
                  <c:v>24010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92-4EAC-B4FF-9F22E06EEE38}"/>
            </c:ext>
          </c:extLst>
        </c:ser>
        <c:ser>
          <c:idx val="2"/>
          <c:order val="3"/>
          <c:tx>
            <c:strRef>
              <c:f>'Foglio 4'!$E$6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4'!$E$7</c:f>
              <c:numCache>
                <c:formatCode>#,##0</c:formatCode>
                <c:ptCount val="1"/>
                <c:pt idx="0">
                  <c:v>22696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92-4EAC-B4FF-9F22E06EEE38}"/>
            </c:ext>
          </c:extLst>
        </c:ser>
        <c:ser>
          <c:idx val="3"/>
          <c:order val="4"/>
          <c:tx>
            <c:strRef>
              <c:f>'Foglio 4'!$F$6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92-4EAC-B4FF-9F22E06EE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4'!$F$7</c:f>
              <c:numCache>
                <c:formatCode>#,##0</c:formatCode>
                <c:ptCount val="1"/>
                <c:pt idx="0">
                  <c:v>21766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92-4EAC-B4FF-9F22E06E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926928"/>
        <c:axId val="207927320"/>
        <c:axId val="0"/>
      </c:bar3DChart>
      <c:catAx>
        <c:axId val="207926928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07927320"/>
        <c:crosses val="autoZero"/>
        <c:auto val="1"/>
        <c:lblAlgn val="ctr"/>
        <c:lblOffset val="100"/>
        <c:noMultiLvlLbl val="0"/>
      </c:catAx>
      <c:valAx>
        <c:axId val="207927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92692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187902648533334"/>
          <c:y val="0.36885867354087493"/>
          <c:w val="0.11067227392030562"/>
          <c:h val="0.25726374011357811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Tempo medio giudizio cautelare</a:t>
            </a:r>
          </a:p>
          <a:p>
            <a:pPr>
              <a:defRPr sz="1750"/>
            </a:pPr>
            <a:r>
              <a:rPr lang="en-US" sz="1600"/>
              <a:t>Anni 2017 -2021</a:t>
            </a:r>
          </a:p>
          <a:p>
            <a:pPr>
              <a:defRPr sz="1750"/>
            </a:pPr>
            <a:endParaRPr lang="en-US" sz="1750"/>
          </a:p>
        </c:rich>
      </c:tx>
      <c:layout>
        <c:manualLayout>
          <c:xMode val="edge"/>
          <c:yMode val="edge"/>
          <c:x val="0.25797026212142632"/>
          <c:y val="1.7730496453900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3839300064345874E-2"/>
          <c:y val="0.22305555555555537"/>
          <c:w val="0.9360418127218294"/>
          <c:h val="0.5358639545056868"/>
        </c:manualLayout>
      </c:layout>
      <c:lineChart>
        <c:grouping val="standard"/>
        <c:varyColors val="0"/>
        <c:ser>
          <c:idx val="1"/>
          <c:order val="1"/>
          <c:tx>
            <c:strRef>
              <c:f>'Foglio 7'!$C$7</c:f>
              <c:strCache>
                <c:ptCount val="1"/>
                <c:pt idx="0">
                  <c:v>CDS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'Foglio 7'!$D$7:$H$7</c:f>
              <c:numCache>
                <c:formatCode>0</c:formatCode>
                <c:ptCount val="5"/>
                <c:pt idx="0">
                  <c:v>49</c:v>
                </c:pt>
                <c:pt idx="1">
                  <c:v>37</c:v>
                </c:pt>
                <c:pt idx="2">
                  <c:v>41</c:v>
                </c:pt>
                <c:pt idx="3">
                  <c:v>57</c:v>
                </c:pt>
                <c:pt idx="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9-4CEB-86FA-20AA86DC77BF}"/>
            </c:ext>
          </c:extLst>
        </c:ser>
        <c:ser>
          <c:idx val="2"/>
          <c:order val="2"/>
          <c:tx>
            <c:strRef>
              <c:f>'Foglio 7'!$C$8</c:f>
              <c:strCache>
                <c:ptCount val="1"/>
                <c:pt idx="0">
                  <c:v>CGARS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'Foglio 7'!$D$8:$H$8</c:f>
              <c:numCache>
                <c:formatCode>0</c:formatCode>
                <c:ptCount val="5"/>
                <c:pt idx="0">
                  <c:v>35</c:v>
                </c:pt>
                <c:pt idx="1">
                  <c:v>32</c:v>
                </c:pt>
                <c:pt idx="2">
                  <c:v>37</c:v>
                </c:pt>
                <c:pt idx="3">
                  <c:v>41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9-4CEB-86FA-20AA86DC77BF}"/>
            </c:ext>
          </c:extLst>
        </c:ser>
        <c:ser>
          <c:idx val="3"/>
          <c:order val="3"/>
          <c:tx>
            <c:strRef>
              <c:f>'Foglio 7'!$C$9</c:f>
              <c:strCache>
                <c:ptCount val="1"/>
                <c:pt idx="0">
                  <c:v>TT.AA.RR.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4.9099194684168394E-2"/>
                  <c:y val="7.09219858156029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920-8CC5-A74852764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7'!$D$6:$H$6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'Foglio 7'!$D$9:$H$9</c:f>
              <c:numCache>
                <c:formatCode>0</c:formatCode>
                <c:ptCount val="5"/>
                <c:pt idx="0">
                  <c:v>39</c:v>
                </c:pt>
                <c:pt idx="1">
                  <c:v>41</c:v>
                </c:pt>
                <c:pt idx="2">
                  <c:v>48.307152875175312</c:v>
                </c:pt>
                <c:pt idx="3">
                  <c:v>40</c:v>
                </c:pt>
                <c:pt idx="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9-4CEB-86FA-20AA86DC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928888"/>
        <c:axId val="2079292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'Foglio 7'!$C$6</c15:sqref>
                        </c15:formulaRef>
                      </c:ext>
                    </c:extLst>
                    <c:strCache>
                      <c:ptCount val="1"/>
                      <c:pt idx="0">
                        <c:v>Sede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'Foglio 7'!$D$6:$H$6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'Foglio 7'!$D$6:$H$6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DA9-4CEB-86FA-20AA86DC77BF}"/>
                  </c:ext>
                </c:extLst>
              </c15:ser>
            </c15:filteredLineSeries>
          </c:ext>
        </c:extLst>
      </c:lineChart>
      <c:catAx>
        <c:axId val="20792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29280"/>
        <c:crosses val="autoZero"/>
        <c:auto val="1"/>
        <c:lblAlgn val="ctr"/>
        <c:lblOffset val="100"/>
        <c:noMultiLvlLbl val="0"/>
      </c:catAx>
      <c:valAx>
        <c:axId val="207929280"/>
        <c:scaling>
          <c:orientation val="minMax"/>
          <c:max val="57"/>
          <c:min val="31"/>
        </c:scaling>
        <c:delete val="1"/>
        <c:axPos val="l"/>
        <c:numFmt formatCode="0" sourceLinked="1"/>
        <c:majorTickMark val="out"/>
        <c:minorTickMark val="none"/>
        <c:tickLblPos val="none"/>
        <c:crossAx val="20792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  Tempo medio giudizio cautelare in materia di appalti Anni 2017-2021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0400114504738862"/>
          <c:y val="3.24074293830822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2.6474122540128656E-2"/>
          <c:y val="0.21825919560828391"/>
          <c:w val="0.94705175491974281"/>
          <c:h val="0.54050173796974688"/>
        </c:manualLayout>
      </c:layout>
      <c:lineChart>
        <c:grouping val="standard"/>
        <c:varyColors val="0"/>
        <c:ser>
          <c:idx val="1"/>
          <c:order val="1"/>
          <c:tx>
            <c:strRef>
              <c:f>'Foglio 7'!$L$7</c:f>
              <c:strCache>
                <c:ptCount val="1"/>
                <c:pt idx="0">
                  <c:v>CDS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'Foglio 7'!$M$7:$Q$7</c:f>
              <c:numCache>
                <c:formatCode>0</c:formatCode>
                <c:ptCount val="5"/>
                <c:pt idx="0">
                  <c:v>47</c:v>
                </c:pt>
                <c:pt idx="1">
                  <c:v>36</c:v>
                </c:pt>
                <c:pt idx="2">
                  <c:v>37</c:v>
                </c:pt>
                <c:pt idx="3">
                  <c:v>43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D-4D46-B47D-A492DFA5999C}"/>
            </c:ext>
          </c:extLst>
        </c:ser>
        <c:ser>
          <c:idx val="2"/>
          <c:order val="2"/>
          <c:tx>
            <c:strRef>
              <c:f>'Foglio 7'!$L$8</c:f>
              <c:strCache>
                <c:ptCount val="1"/>
                <c:pt idx="0">
                  <c:v>CGARS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'Foglio 7'!$M$8:$Q$8</c:f>
              <c:numCache>
                <c:formatCode>0</c:formatCode>
                <c:ptCount val="5"/>
                <c:pt idx="0">
                  <c:v>30</c:v>
                </c:pt>
                <c:pt idx="1">
                  <c:v>30</c:v>
                </c:pt>
                <c:pt idx="2">
                  <c:v>24</c:v>
                </c:pt>
                <c:pt idx="3">
                  <c:v>28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D-4D46-B47D-A492DFA5999C}"/>
            </c:ext>
          </c:extLst>
        </c:ser>
        <c:ser>
          <c:idx val="3"/>
          <c:order val="3"/>
          <c:tx>
            <c:strRef>
              <c:f>'Foglio 7'!$L$9</c:f>
              <c:strCache>
                <c:ptCount val="1"/>
                <c:pt idx="0">
                  <c:v>TT.AA.RR.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'Foglio 7'!$M$6:$Q$6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'Foglio 7'!$M$9:$Q$9</c:f>
              <c:numCache>
                <c:formatCode>0</c:formatCode>
                <c:ptCount val="5"/>
                <c:pt idx="0">
                  <c:v>32</c:v>
                </c:pt>
                <c:pt idx="1">
                  <c:v>32</c:v>
                </c:pt>
                <c:pt idx="2">
                  <c:v>30</c:v>
                </c:pt>
                <c:pt idx="3">
                  <c:v>30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D-4D46-B47D-A492DFA599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930064"/>
        <c:axId val="207930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'Foglio 7'!$L$6</c15:sqref>
                        </c15:formulaRef>
                      </c:ext>
                    </c:extLst>
                    <c:strCache>
                      <c:ptCount val="1"/>
                      <c:pt idx="0">
                        <c:v>SEDE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'Foglio 7'!$M$6:$Q$6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'Foglio 7'!$M$6:$Q$6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E3D-4D46-B47D-A492DFA5999C}"/>
                  </c:ext>
                </c:extLst>
              </c15:ser>
            </c15:filteredLineSeries>
          </c:ext>
        </c:extLst>
      </c:lineChart>
      <c:catAx>
        <c:axId val="20793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930456"/>
        <c:crosses val="autoZero"/>
        <c:auto val="1"/>
        <c:lblAlgn val="ctr"/>
        <c:lblOffset val="100"/>
        <c:noMultiLvlLbl val="0"/>
      </c:catAx>
      <c:valAx>
        <c:axId val="207930456"/>
        <c:scaling>
          <c:orientation val="minMax"/>
          <c:max val="47"/>
          <c:min val="15"/>
        </c:scaling>
        <c:delete val="1"/>
        <c:axPos val="l"/>
        <c:numFmt formatCode="0" sourceLinked="1"/>
        <c:majorTickMark val="out"/>
        <c:minorTickMark val="none"/>
        <c:tickLblPos val="none"/>
        <c:crossAx val="20793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9.353557121149518E-2"/>
          <c:y val="7.6058811232666709E-2"/>
          <c:w val="0.8302354310974287"/>
          <c:h val="0.80621102362204722"/>
        </c:manualLayout>
      </c:layout>
      <c:bar3DChart>
        <c:barDir val="col"/>
        <c:grouping val="standard"/>
        <c:varyColors val="0"/>
        <c:ser>
          <c:idx val="1"/>
          <c:order val="0"/>
          <c:tx>
            <c:v>Affari pervenuti</c:v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9C-44BF-9E21-D0E04042C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8'!$D$8</c:f>
              <c:numCache>
                <c:formatCode>#,##0</c:formatCode>
                <c:ptCount val="1"/>
                <c:pt idx="0">
                  <c:v>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C-44BF-9E21-D0E04042CD03}"/>
            </c:ext>
          </c:extLst>
        </c:ser>
        <c:ser>
          <c:idx val="2"/>
          <c:order val="1"/>
          <c:tx>
            <c:v>Affari definiti</c:v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9C-44BF-9E21-D0E04042C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8'!$L$8</c:f>
              <c:numCache>
                <c:formatCode>#,##0</c:formatCode>
                <c:ptCount val="1"/>
                <c:pt idx="0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C-44BF-9E21-D0E04042CD03}"/>
            </c:ext>
          </c:extLst>
        </c:ser>
        <c:ser>
          <c:idx val="3"/>
          <c:order val="2"/>
          <c:tx>
            <c:v>Affari pendenti</c:v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9C-44BF-9E21-D0E04042C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8'!$M$8</c:f>
              <c:numCache>
                <c:formatCode>#,##0</c:formatCode>
                <c:ptCount val="1"/>
                <c:pt idx="0">
                  <c:v>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9C-44BF-9E21-D0E04042C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931240"/>
        <c:axId val="207931632"/>
        <c:axId val="209737872"/>
      </c:bar3DChart>
      <c:catAx>
        <c:axId val="207931240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07931632"/>
        <c:crosses val="autoZero"/>
        <c:auto val="1"/>
        <c:lblAlgn val="ctr"/>
        <c:lblOffset val="100"/>
        <c:noMultiLvlLbl val="0"/>
      </c:catAx>
      <c:valAx>
        <c:axId val="207931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931240"/>
        <c:crosses val="autoZero"/>
        <c:crossBetween val="between"/>
      </c:valAx>
      <c:serAx>
        <c:axId val="20973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31632"/>
        <c:crosses val="autoZero"/>
      </c:ser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accent1"/>
      </a:solidFill>
    </a:ln>
    <a:effectLst>
      <a:outerShdw blurRad="50800" dist="50800" dir="5400000" sx="97000" sy="97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25" r="0.25" t="0.75000000000000699" header="0.30000000000000032" footer="0.3000000000000003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8000">
              <a:schemeClr val="accent1">
                <a:tint val="44500"/>
                <a:satMod val="160000"/>
                <a:alpha val="50000"/>
                <a:lumMod val="50000"/>
                <a:lumOff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23000">
              <a:schemeClr val="accent1">
                <a:tint val="44500"/>
                <a:satMod val="160000"/>
                <a:lumMod val="50000"/>
                <a:lumOff val="50000"/>
                <a:alpha val="5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B/>
        </a:sp3d>
      </c:spPr>
    </c:backWall>
    <c:plotArea>
      <c:layout>
        <c:manualLayout>
          <c:layoutTarget val="inner"/>
          <c:xMode val="edge"/>
          <c:yMode val="edge"/>
          <c:x val="7.1078997663121812E-2"/>
          <c:y val="0.13800559930008738"/>
          <c:w val="0.79250412964434458"/>
          <c:h val="0.80621102362204722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'Foglio 9'!$B$6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3476624953191418E-2"/>
                  <c:y val="8.800453188691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9'!$B$7</c:f>
              <c:numCache>
                <c:formatCode>#,##0</c:formatCode>
                <c:ptCount val="1"/>
                <c:pt idx="0">
                  <c:v>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0-4F85-A79D-B5788A77343B}"/>
            </c:ext>
          </c:extLst>
        </c:ser>
        <c:ser>
          <c:idx val="0"/>
          <c:order val="1"/>
          <c:tx>
            <c:strRef>
              <c:f>'Foglio 9'!$C$6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320067978303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9'!$C$7</c:f>
              <c:numCache>
                <c:formatCode>#,##0</c:formatCode>
                <c:ptCount val="1"/>
                <c:pt idx="0">
                  <c:v>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70-4F85-A79D-B5788A77343B}"/>
            </c:ext>
          </c:extLst>
        </c:ser>
        <c:ser>
          <c:idx val="1"/>
          <c:order val="2"/>
          <c:tx>
            <c:strRef>
              <c:f>'Foglio 9'!$D$6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4457704835088387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9'!$D$7</c:f>
              <c:numCache>
                <c:formatCode>#,##0</c:formatCode>
                <c:ptCount val="1"/>
                <c:pt idx="0">
                  <c:v>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70-4F85-A79D-B5788A77343B}"/>
            </c:ext>
          </c:extLst>
        </c:ser>
        <c:ser>
          <c:idx val="2"/>
          <c:order val="3"/>
          <c:tx>
            <c:strRef>
              <c:f>'Foglio 9'!$E$6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1.7670682730923693E-2"/>
                  <c:y val="1.100056648586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9'!$E$7</c:f>
              <c:numCache>
                <c:formatCode>#,##0</c:formatCode>
                <c:ptCount val="1"/>
                <c:pt idx="0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70-4F85-A79D-B5788A77343B}"/>
            </c:ext>
          </c:extLst>
        </c:ser>
        <c:ser>
          <c:idx val="3"/>
          <c:order val="4"/>
          <c:tx>
            <c:strRef>
              <c:f>'Foglio 9'!$F$6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9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285140562248996E-2"/>
                  <c:y val="1.100056648586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70-4F85-A79D-B5788A773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'Foglio 9'!$F$7</c:f>
              <c:numCache>
                <c:formatCode>#,##0</c:formatCode>
                <c:ptCount val="1"/>
                <c:pt idx="0">
                  <c:v>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70-4F85-A79D-B5788A77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932416"/>
        <c:axId val="207932808"/>
        <c:axId val="0"/>
      </c:bar3DChart>
      <c:catAx>
        <c:axId val="207932416"/>
        <c:scaling>
          <c:orientation val="minMax"/>
        </c:scaling>
        <c:delete val="1"/>
        <c:axPos val="b"/>
        <c:majorGridlines/>
        <c:minorGridlines/>
        <c:numFmt formatCode="General" sourceLinked="1"/>
        <c:majorTickMark val="out"/>
        <c:minorTickMark val="none"/>
        <c:tickLblPos val="none"/>
        <c:crossAx val="207932808"/>
        <c:crosses val="autoZero"/>
        <c:auto val="1"/>
        <c:lblAlgn val="ctr"/>
        <c:lblOffset val="100"/>
        <c:noMultiLvlLbl val="0"/>
      </c:catAx>
      <c:valAx>
        <c:axId val="207932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93241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1"/>
            </a:pPr>
            <a:endParaRPr lang="it-IT"/>
          </a:p>
        </c:txPr>
      </c:legendEntry>
      <c:layout>
        <c:manualLayout>
          <c:xMode val="edge"/>
          <c:yMode val="edge"/>
          <c:x val="0.88344599361513965"/>
          <c:y val="0.37136812994321611"/>
          <c:w val="9.9010143273566525E-2"/>
          <c:h val="0.25726374011357811"/>
        </c:manualLayout>
      </c:layout>
      <c:overlay val="0"/>
      <c:spPr>
        <a:ln w="6350" cmpd="thickThin"/>
        <a:effectLst>
          <a:innerShdw blurRad="63500" dist="50800" dir="13500000">
            <a:prstClr val="black">
              <a:alpha val="28000"/>
            </a:prstClr>
          </a:innerShdw>
        </a:effectLst>
      </c:spPr>
      <c:txPr>
        <a:bodyPr/>
        <a:lstStyle/>
        <a:p>
          <a:pPr>
            <a:defRPr sz="1200" b="0" i="1"/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3000">
          <a:schemeClr val="accent1">
            <a:tint val="44500"/>
            <a:satMod val="160000"/>
            <a:lumMod val="50000"/>
            <a:lumOff val="50000"/>
            <a:alpha val="5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50800" dir="5400000" algn="ctr" rotWithShape="0">
        <a:schemeClr val="tx2">
          <a:lumMod val="40000"/>
          <a:lumOff val="60000"/>
        </a:scheme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</xdr:row>
      <xdr:rowOff>57150</xdr:rowOff>
    </xdr:from>
    <xdr:to>
      <xdr:col>6</xdr:col>
      <xdr:colOff>190499</xdr:colOff>
      <xdr:row>30</xdr:row>
      <xdr:rowOff>142875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247651</xdr:colOff>
      <xdr:row>16</xdr:row>
      <xdr:rowOff>57151</xdr:rowOff>
    </xdr:from>
    <xdr:to>
      <xdr:col>11</xdr:col>
      <xdr:colOff>171450</xdr:colOff>
      <xdr:row>30</xdr:row>
      <xdr:rowOff>133350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50802</xdr:colOff>
      <xdr:row>17</xdr:row>
      <xdr:rowOff>180975</xdr:rowOff>
    </xdr:from>
    <xdr:to>
      <xdr:col>14</xdr:col>
      <xdr:colOff>165099</xdr:colOff>
      <xdr:row>33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47624</xdr:colOff>
      <xdr:row>2</xdr:row>
      <xdr:rowOff>193674</xdr:rowOff>
    </xdr:from>
    <xdr:to>
      <xdr:col>14</xdr:col>
      <xdr:colOff>142875</xdr:colOff>
      <xdr:row>17</xdr:row>
      <xdr:rowOff>139699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10</xdr:row>
      <xdr:rowOff>30696</xdr:rowOff>
    </xdr:from>
    <xdr:to>
      <xdr:col>6</xdr:col>
      <xdr:colOff>514350</xdr:colOff>
      <xdr:row>36</xdr:row>
      <xdr:rowOff>138553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42861</xdr:rowOff>
    </xdr:from>
    <xdr:to>
      <xdr:col>6</xdr:col>
      <xdr:colOff>533400</xdr:colOff>
      <xdr:row>36</xdr:row>
      <xdr:rowOff>164724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33380</xdr:rowOff>
    </xdr:from>
    <xdr:to>
      <xdr:col>6</xdr:col>
      <xdr:colOff>600075</xdr:colOff>
      <xdr:row>36</xdr:row>
      <xdr:rowOff>131432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8</xdr:row>
      <xdr:rowOff>100012</xdr:rowOff>
    </xdr:from>
    <xdr:to>
      <xdr:col>8</xdr:col>
      <xdr:colOff>809625</xdr:colOff>
      <xdr:row>28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130968</xdr:colOff>
      <xdr:row>6</xdr:row>
      <xdr:rowOff>47624</xdr:rowOff>
    </xdr:from>
    <xdr:to>
      <xdr:col>18</xdr:col>
      <xdr:colOff>535781</xdr:colOff>
      <xdr:row>29</xdr:row>
      <xdr:rowOff>166687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5406" y="1202530"/>
          <a:ext cx="7691438" cy="450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27934</xdr:rowOff>
    </xdr:from>
    <xdr:to>
      <xdr:col>6</xdr:col>
      <xdr:colOff>485775</xdr:colOff>
      <xdr:row>36</xdr:row>
      <xdr:rowOff>135791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10</xdr:row>
      <xdr:rowOff>38100</xdr:rowOff>
    </xdr:from>
    <xdr:to>
      <xdr:col>6</xdr:col>
      <xdr:colOff>552451</xdr:colOff>
      <xdr:row>36</xdr:row>
      <xdr:rowOff>145957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9524</xdr:rowOff>
    </xdr:from>
    <xdr:to>
      <xdr:col>6</xdr:col>
      <xdr:colOff>514350</xdr:colOff>
      <xdr:row>36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405341</xdr:colOff>
      <xdr:row>14</xdr:row>
      <xdr:rowOff>172510</xdr:rowOff>
    </xdr:from>
    <xdr:to>
      <xdr:col>9</xdr:col>
      <xdr:colOff>52916</xdr:colOff>
      <xdr:row>33</xdr:row>
      <xdr:rowOff>134410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71968</xdr:colOff>
      <xdr:row>14</xdr:row>
      <xdr:rowOff>171450</xdr:rowOff>
    </xdr:from>
    <xdr:to>
      <xdr:col>17</xdr:col>
      <xdr:colOff>264583</xdr:colOff>
      <xdr:row>33</xdr:row>
      <xdr:rowOff>133351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8</xdr:row>
      <xdr:rowOff>180976</xdr:rowOff>
    </xdr:from>
    <xdr:to>
      <xdr:col>12</xdr:col>
      <xdr:colOff>428625</xdr:colOff>
      <xdr:row>27</xdr:row>
      <xdr:rowOff>28574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46424</xdr:rowOff>
    </xdr:from>
    <xdr:to>
      <xdr:col>6</xdr:col>
      <xdr:colOff>542925</xdr:colOff>
      <xdr:row>36</xdr:row>
      <xdr:rowOff>154281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10</xdr:row>
      <xdr:rowOff>52187</xdr:rowOff>
    </xdr:from>
    <xdr:to>
      <xdr:col>6</xdr:col>
      <xdr:colOff>533401</xdr:colOff>
      <xdr:row>36</xdr:row>
      <xdr:rowOff>160044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14087</xdr:rowOff>
    </xdr:from>
    <xdr:to>
      <xdr:col>6</xdr:col>
      <xdr:colOff>552450</xdr:colOff>
      <xdr:row>36</xdr:row>
      <xdr:rowOff>121944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empi_medi_giudizi_cautelari_appalti_2018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workbookViewId="0">
      <selection activeCell="P5" sqref="P5"/>
    </sheetView>
  </sheetViews>
  <sheetFormatPr defaultRowHeight="15"/>
  <cols>
    <col min="1" max="1" width="7.5703125" customWidth="1"/>
    <col min="2" max="2" width="10.28515625" customWidth="1"/>
    <col min="3" max="3" width="9.85546875" customWidth="1"/>
    <col min="4" max="4" width="9.85546875" bestFit="1" customWidth="1"/>
    <col min="5" max="5" width="10.7109375" customWidth="1"/>
    <col min="6" max="6" width="10.140625" customWidth="1"/>
    <col min="7" max="8" width="10.7109375" customWidth="1"/>
    <col min="9" max="9" width="10.7109375" style="1" customWidth="1"/>
    <col min="10" max="10" width="12.28515625" customWidth="1"/>
    <col min="11" max="11" width="12.7109375" customWidth="1"/>
    <col min="12" max="12" width="7.5703125" customWidth="1"/>
    <col min="13" max="13" width="13" customWidth="1"/>
  </cols>
  <sheetData>
    <row r="1" spans="1:22" s="1" customFormat="1" ht="37.5">
      <c r="B1" s="279" t="s">
        <v>43</v>
      </c>
      <c r="C1" s="279"/>
      <c r="D1" s="279"/>
      <c r="E1" s="279"/>
      <c r="F1" s="279"/>
      <c r="G1" s="279"/>
      <c r="H1" s="279"/>
      <c r="I1" s="279"/>
      <c r="J1" s="279"/>
      <c r="K1" s="279"/>
      <c r="L1" s="36"/>
    </row>
    <row r="2" spans="1:22" ht="18.75">
      <c r="B2" s="280" t="s">
        <v>41</v>
      </c>
      <c r="C2" s="280"/>
      <c r="D2" s="280"/>
      <c r="E2" s="280"/>
      <c r="F2" s="280"/>
      <c r="G2" s="280"/>
      <c r="H2" s="280"/>
      <c r="I2" s="280"/>
      <c r="J2" s="280"/>
      <c r="K2" s="280"/>
      <c r="L2" s="35"/>
    </row>
    <row r="3" spans="1:22" ht="19.5" thickBot="1">
      <c r="B3" s="280" t="s">
        <v>113</v>
      </c>
      <c r="C3" s="280"/>
      <c r="D3" s="280"/>
      <c r="E3" s="280"/>
      <c r="F3" s="280"/>
      <c r="G3" s="280"/>
      <c r="H3" s="280"/>
      <c r="I3" s="280"/>
      <c r="J3" s="280"/>
      <c r="K3" s="280"/>
      <c r="L3" s="35"/>
    </row>
    <row r="4" spans="1:22" ht="16.5" thickTop="1" thickBot="1">
      <c r="B4" s="1"/>
      <c r="C4" s="1"/>
      <c r="D4" s="13"/>
      <c r="E4" s="275" t="s">
        <v>27</v>
      </c>
      <c r="F4" s="276"/>
      <c r="G4" s="276"/>
      <c r="H4" s="276"/>
      <c r="I4" s="277"/>
      <c r="J4" s="278"/>
      <c r="K4" s="1"/>
      <c r="L4" s="1"/>
    </row>
    <row r="5" spans="1:22" ht="52.5" customHeight="1" thickTop="1" thickBot="1">
      <c r="B5" s="14" t="s">
        <v>38</v>
      </c>
      <c r="C5" s="80" t="s">
        <v>99</v>
      </c>
      <c r="D5" s="59" t="s">
        <v>100</v>
      </c>
      <c r="E5" s="41" t="s">
        <v>35</v>
      </c>
      <c r="F5" s="42" t="s">
        <v>36</v>
      </c>
      <c r="G5" s="42" t="s">
        <v>37</v>
      </c>
      <c r="H5" s="42" t="s">
        <v>50</v>
      </c>
      <c r="I5" s="43" t="s">
        <v>49</v>
      </c>
      <c r="J5" s="61" t="s">
        <v>22</v>
      </c>
      <c r="K5" s="60" t="s">
        <v>112</v>
      </c>
      <c r="L5" s="4"/>
    </row>
    <row r="6" spans="1:22" ht="15.75" thickTop="1">
      <c r="B6" s="97">
        <v>2</v>
      </c>
      <c r="C6" s="95">
        <v>1048</v>
      </c>
      <c r="D6" s="206">
        <v>1037</v>
      </c>
      <c r="E6" s="202">
        <v>1547</v>
      </c>
      <c r="F6" s="186">
        <v>26</v>
      </c>
      <c r="G6" s="186">
        <v>71</v>
      </c>
      <c r="H6" s="186">
        <v>283</v>
      </c>
      <c r="I6" s="187">
        <f>J6-(SUM(E6:H6))</f>
        <v>16</v>
      </c>
      <c r="J6" s="57">
        <v>1943</v>
      </c>
      <c r="K6" s="56">
        <v>2446</v>
      </c>
      <c r="L6" s="5"/>
      <c r="M6" s="30"/>
      <c r="N6" s="1"/>
      <c r="O6" s="1"/>
      <c r="P6" s="1"/>
      <c r="Q6" s="1"/>
      <c r="R6" s="1"/>
      <c r="S6" s="1"/>
      <c r="T6" s="1"/>
      <c r="U6" s="1"/>
      <c r="V6" s="1"/>
    </row>
    <row r="7" spans="1:22">
      <c r="B7" s="90">
        <v>3</v>
      </c>
      <c r="C7" s="95">
        <v>3302</v>
      </c>
      <c r="D7" s="58">
        <v>2364</v>
      </c>
      <c r="E7" s="91">
        <v>1383</v>
      </c>
      <c r="F7" s="54">
        <v>41</v>
      </c>
      <c r="G7" s="54">
        <v>186</v>
      </c>
      <c r="H7" s="54">
        <v>690</v>
      </c>
      <c r="I7" s="187">
        <f t="shared" ref="I7:I12" si="0">J7-(SUM(E7:H7))</f>
        <v>64</v>
      </c>
      <c r="J7" s="57">
        <v>2364</v>
      </c>
      <c r="K7" s="56">
        <v>3096</v>
      </c>
      <c r="L7" s="5"/>
      <c r="M7" s="30"/>
      <c r="N7" s="1"/>
      <c r="O7" s="1"/>
      <c r="P7" s="1"/>
      <c r="Q7" s="1"/>
      <c r="R7" s="1"/>
      <c r="S7" s="1"/>
      <c r="T7" s="1"/>
      <c r="U7" s="1"/>
      <c r="V7" s="1"/>
    </row>
    <row r="8" spans="1:22">
      <c r="B8" s="15">
        <v>4</v>
      </c>
      <c r="C8" s="95">
        <v>6197</v>
      </c>
      <c r="D8" s="48">
        <v>1560</v>
      </c>
      <c r="E8" s="44">
        <v>1358</v>
      </c>
      <c r="F8" s="45">
        <v>50</v>
      </c>
      <c r="G8" s="45">
        <v>324</v>
      </c>
      <c r="H8" s="45">
        <v>300</v>
      </c>
      <c r="I8" s="187">
        <f t="shared" si="0"/>
        <v>129</v>
      </c>
      <c r="J8" s="57">
        <v>2161</v>
      </c>
      <c r="K8" s="50">
        <v>3703</v>
      </c>
      <c r="L8" s="5"/>
      <c r="M8" s="30"/>
      <c r="N8" s="1"/>
      <c r="O8" s="1"/>
      <c r="P8" s="1"/>
      <c r="Q8" s="1"/>
      <c r="R8" s="1"/>
      <c r="S8" s="1"/>
      <c r="T8" s="1"/>
      <c r="U8" s="1"/>
      <c r="V8" s="1"/>
    </row>
    <row r="9" spans="1:22" s="1" customFormat="1">
      <c r="B9" s="15">
        <v>5</v>
      </c>
      <c r="C9" s="95">
        <v>3785</v>
      </c>
      <c r="D9" s="48">
        <v>1921</v>
      </c>
      <c r="E9" s="44">
        <v>1101</v>
      </c>
      <c r="F9" s="45">
        <v>60</v>
      </c>
      <c r="G9" s="45">
        <v>242</v>
      </c>
      <c r="H9" s="45">
        <v>528</v>
      </c>
      <c r="I9" s="187">
        <f t="shared" si="0"/>
        <v>29</v>
      </c>
      <c r="J9" s="88">
        <v>1960</v>
      </c>
      <c r="K9" s="50">
        <v>3291</v>
      </c>
      <c r="L9" s="5"/>
      <c r="M9" s="30"/>
    </row>
    <row r="10" spans="1:22">
      <c r="B10" s="18">
        <v>6</v>
      </c>
      <c r="C10" s="96">
        <v>8352</v>
      </c>
      <c r="D10" s="49">
        <v>3129</v>
      </c>
      <c r="E10" s="46">
        <v>1926</v>
      </c>
      <c r="F10" s="47">
        <v>29</v>
      </c>
      <c r="G10" s="47">
        <v>406</v>
      </c>
      <c r="H10" s="47">
        <v>945</v>
      </c>
      <c r="I10" s="187">
        <f t="shared" si="0"/>
        <v>46</v>
      </c>
      <c r="J10" s="88">
        <v>3352</v>
      </c>
      <c r="K10" s="51">
        <v>6670</v>
      </c>
      <c r="L10" s="5"/>
      <c r="M10" s="30"/>
      <c r="N10" s="1"/>
      <c r="O10" s="1"/>
      <c r="P10" s="1"/>
      <c r="Q10" s="1"/>
      <c r="R10" s="1"/>
      <c r="S10" s="1"/>
      <c r="T10" s="1"/>
      <c r="U10" s="1"/>
      <c r="V10" s="1"/>
    </row>
    <row r="11" spans="1:22" s="1" customFormat="1">
      <c r="B11" s="18">
        <v>7</v>
      </c>
      <c r="C11" s="96" t="s">
        <v>111</v>
      </c>
      <c r="D11" s="49">
        <v>778</v>
      </c>
      <c r="E11" s="46">
        <v>0</v>
      </c>
      <c r="F11" s="47">
        <v>1</v>
      </c>
      <c r="G11" s="47">
        <v>1</v>
      </c>
      <c r="H11" s="47">
        <v>0</v>
      </c>
      <c r="I11" s="187">
        <f t="shared" si="0"/>
        <v>0</v>
      </c>
      <c r="J11" s="205">
        <v>2</v>
      </c>
      <c r="K11" s="51">
        <v>2554</v>
      </c>
      <c r="L11" s="5"/>
      <c r="M11" s="30"/>
    </row>
    <row r="12" spans="1:22" ht="15.75" thickBot="1">
      <c r="B12" s="18" t="s">
        <v>55</v>
      </c>
      <c r="C12" s="196">
        <v>12</v>
      </c>
      <c r="D12" s="49">
        <v>8</v>
      </c>
      <c r="E12" s="46">
        <v>3</v>
      </c>
      <c r="F12" s="47">
        <v>0</v>
      </c>
      <c r="G12" s="47">
        <v>0</v>
      </c>
      <c r="H12" s="47">
        <v>0</v>
      </c>
      <c r="I12" s="187">
        <f t="shared" si="0"/>
        <v>4</v>
      </c>
      <c r="J12" s="89">
        <v>7</v>
      </c>
      <c r="K12" s="51">
        <v>6</v>
      </c>
      <c r="M12" s="30"/>
      <c r="N12" s="1"/>
      <c r="O12" s="1"/>
      <c r="P12" s="1"/>
      <c r="Q12" s="1"/>
      <c r="R12" s="1"/>
      <c r="S12" s="1"/>
      <c r="T12" s="1"/>
      <c r="U12" s="1"/>
      <c r="V12" s="1"/>
    </row>
    <row r="13" spans="1:22" ht="16.5" thickTop="1" thickBot="1">
      <c r="B13" s="242" t="s">
        <v>22</v>
      </c>
      <c r="C13" s="98">
        <f t="shared" ref="C13:K13" si="1">SUM(C6:C12)</f>
        <v>22696</v>
      </c>
      <c r="D13" s="99">
        <f t="shared" si="1"/>
        <v>10797</v>
      </c>
      <c r="E13" s="100">
        <f t="shared" si="1"/>
        <v>7318</v>
      </c>
      <c r="F13" s="101">
        <f t="shared" si="1"/>
        <v>207</v>
      </c>
      <c r="G13" s="101">
        <f t="shared" si="1"/>
        <v>1230</v>
      </c>
      <c r="H13" s="101">
        <f t="shared" si="1"/>
        <v>2746</v>
      </c>
      <c r="I13" s="102">
        <f t="shared" si="1"/>
        <v>288</v>
      </c>
      <c r="J13" s="103">
        <f t="shared" si="1"/>
        <v>11789</v>
      </c>
      <c r="K13" s="104">
        <f t="shared" si="1"/>
        <v>21766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s="1" customFormat="1" ht="15.75" thickTop="1">
      <c r="B14" s="172"/>
      <c r="C14" s="172"/>
      <c r="D14" s="173"/>
      <c r="E14" s="171"/>
      <c r="F14" s="171"/>
      <c r="G14" s="171"/>
      <c r="H14" s="171"/>
      <c r="I14" s="171"/>
      <c r="J14" s="173"/>
      <c r="K14" s="173"/>
    </row>
    <row r="15" spans="1:22" s="1" customFormat="1">
      <c r="A15" s="343" t="s">
        <v>132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175"/>
    </row>
    <row r="16" spans="1:22" s="1" customFormat="1">
      <c r="B16" s="172"/>
      <c r="C16" s="172"/>
      <c r="D16" s="173"/>
      <c r="E16" s="171"/>
      <c r="F16" s="171"/>
      <c r="G16" s="171"/>
      <c r="H16" s="171"/>
      <c r="I16" s="171"/>
      <c r="J16" s="173"/>
      <c r="K16" s="173"/>
    </row>
    <row r="17" spans="1:12">
      <c r="B17" s="1"/>
    </row>
    <row r="18" spans="1:12" s="1" customFormat="1">
      <c r="B18"/>
      <c r="C18"/>
      <c r="D18"/>
      <c r="E18"/>
      <c r="F18"/>
      <c r="G18"/>
      <c r="H18"/>
      <c r="J18"/>
      <c r="K18"/>
      <c r="L18"/>
    </row>
    <row r="19" spans="1:12" s="1" customFormat="1">
      <c r="C19"/>
      <c r="D19"/>
      <c r="E19"/>
      <c r="F19"/>
      <c r="G19"/>
      <c r="H19"/>
      <c r="J19"/>
      <c r="K19"/>
      <c r="L19"/>
    </row>
    <row r="20" spans="1:12" s="1" customFormat="1">
      <c r="C20"/>
      <c r="D20"/>
      <c r="E20"/>
      <c r="F20"/>
      <c r="G20"/>
      <c r="H20"/>
      <c r="J20"/>
      <c r="K20"/>
      <c r="L20"/>
    </row>
    <row r="21" spans="1:12" s="1" customFormat="1">
      <c r="C21"/>
      <c r="D21"/>
      <c r="E21"/>
      <c r="F21"/>
      <c r="G21"/>
      <c r="H21"/>
      <c r="J21"/>
      <c r="K21"/>
      <c r="L21"/>
    </row>
    <row r="22" spans="1:12" s="1" customFormat="1">
      <c r="C22"/>
      <c r="D22"/>
      <c r="E22"/>
      <c r="F22"/>
      <c r="G22"/>
      <c r="H22"/>
      <c r="J22"/>
      <c r="K22"/>
      <c r="L22"/>
    </row>
    <row r="23" spans="1:12" s="1" customFormat="1">
      <c r="C23"/>
      <c r="D23"/>
      <c r="E23"/>
      <c r="F23"/>
      <c r="G23"/>
      <c r="H23"/>
      <c r="J23"/>
      <c r="K23"/>
      <c r="L23"/>
    </row>
    <row r="24" spans="1:12" s="1" customFormat="1">
      <c r="C24"/>
      <c r="D24"/>
      <c r="E24"/>
      <c r="F24"/>
      <c r="G24"/>
      <c r="H24"/>
      <c r="J24"/>
      <c r="K24"/>
      <c r="L24"/>
    </row>
    <row r="25" spans="1:12" s="1" customFormat="1">
      <c r="C25"/>
      <c r="D25"/>
      <c r="E25"/>
      <c r="F25"/>
      <c r="G25"/>
      <c r="H25"/>
      <c r="J25"/>
      <c r="K25"/>
      <c r="L25"/>
    </row>
    <row r="26" spans="1:12" s="1" customFormat="1">
      <c r="C26"/>
      <c r="D26"/>
      <c r="E26"/>
      <c r="F26"/>
      <c r="G26"/>
      <c r="H26"/>
      <c r="J26"/>
      <c r="K26"/>
      <c r="L26"/>
    </row>
    <row r="27" spans="1:12" s="1" customFormat="1">
      <c r="C27"/>
      <c r="D27"/>
      <c r="E27"/>
      <c r="F27"/>
      <c r="G27"/>
      <c r="H27"/>
      <c r="J27"/>
      <c r="K27"/>
      <c r="L27"/>
    </row>
    <row r="28" spans="1:12" s="1" customFormat="1">
      <c r="C28"/>
      <c r="D28"/>
      <c r="E28"/>
      <c r="F28"/>
      <c r="G28"/>
      <c r="H28"/>
      <c r="J28"/>
      <c r="K28"/>
      <c r="L28"/>
    </row>
    <row r="29" spans="1:12" s="1" customFormat="1">
      <c r="C29"/>
      <c r="D29"/>
      <c r="E29"/>
      <c r="F29"/>
      <c r="G29"/>
      <c r="H29"/>
      <c r="J29"/>
      <c r="K29"/>
      <c r="L29"/>
    </row>
    <row r="30" spans="1:12" s="1" customFormat="1">
      <c r="C30"/>
      <c r="D30"/>
      <c r="E30"/>
      <c r="F30"/>
      <c r="G30"/>
      <c r="H30"/>
      <c r="J30"/>
      <c r="K30"/>
      <c r="L30"/>
    </row>
    <row r="31" spans="1:12" s="1" customFormat="1" ht="15.75" customHeight="1">
      <c r="A31" s="92"/>
      <c r="C31"/>
      <c r="D31"/>
      <c r="E31"/>
      <c r="F31"/>
      <c r="G31"/>
      <c r="H31"/>
      <c r="J31"/>
      <c r="K31"/>
      <c r="L31" s="92"/>
    </row>
    <row r="32" spans="1:12" s="1" customFormat="1" ht="15.75" customHeight="1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17" s="1" customFormat="1" ht="15" customHeight="1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</row>
    <row r="34" spans="1:17" s="1" customFormat="1" ht="15" customHeight="1">
      <c r="A34" s="8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82"/>
    </row>
    <row r="35" spans="1:17" s="1" customFormat="1" ht="15" customHeight="1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1"/>
    </row>
    <row r="36" spans="1:17" s="1" customFormat="1" ht="22.5" customHeight="1">
      <c r="B36" s="81"/>
      <c r="C36" s="81"/>
      <c r="D36" s="81"/>
      <c r="E36" s="81"/>
      <c r="F36" s="81"/>
      <c r="G36" s="81"/>
      <c r="H36" s="81"/>
      <c r="I36" s="81"/>
      <c r="J36" s="81"/>
      <c r="K36" s="81"/>
      <c r="L36"/>
      <c r="M36" s="29"/>
      <c r="N36" s="7"/>
    </row>
    <row r="37" spans="1:17" s="1" customFormat="1" ht="18.75">
      <c r="B37" s="81"/>
      <c r="C37" s="81"/>
      <c r="D37" s="81"/>
      <c r="E37" s="81"/>
      <c r="F37" s="81"/>
      <c r="G37" s="81"/>
      <c r="H37" s="81"/>
      <c r="I37" s="81"/>
      <c r="J37" s="81"/>
      <c r="K37" s="81"/>
      <c r="L37"/>
      <c r="M37" s="12"/>
    </row>
    <row r="38" spans="1:17" ht="18.75">
      <c r="B38" s="10"/>
      <c r="M38" s="12"/>
      <c r="N38" s="1"/>
    </row>
    <row r="39" spans="1:17">
      <c r="A39" s="1"/>
      <c r="B39" s="10"/>
      <c r="M39" s="1"/>
      <c r="N39" s="1"/>
    </row>
    <row r="40" spans="1:17">
      <c r="A40" s="1"/>
      <c r="M40" s="1"/>
      <c r="N40" s="1"/>
      <c r="P40" s="13"/>
      <c r="Q40" s="13"/>
    </row>
    <row r="41" spans="1:17">
      <c r="A41" s="1"/>
      <c r="M41" s="1"/>
      <c r="N41" s="1"/>
    </row>
    <row r="42" spans="1:17">
      <c r="A42" s="1"/>
      <c r="M42" s="1"/>
      <c r="N42" s="1"/>
    </row>
    <row r="43" spans="1:17">
      <c r="A43" s="1"/>
      <c r="M43" s="1"/>
      <c r="N43" s="1"/>
    </row>
    <row r="44" spans="1:17">
      <c r="A44" s="1"/>
      <c r="M44" s="1"/>
      <c r="N44" s="1"/>
    </row>
    <row r="45" spans="1:17">
      <c r="A45" s="1"/>
      <c r="M45" s="1"/>
      <c r="N45" s="1"/>
    </row>
  </sheetData>
  <mergeCells count="5">
    <mergeCell ref="A15:L15"/>
    <mergeCell ref="E4:J4"/>
    <mergeCell ref="B1:K1"/>
    <mergeCell ref="B3:K3"/>
    <mergeCell ref="B2:K2"/>
  </mergeCells>
  <pageMargins left="0.70866141732283472" right="0.70866141732283472" top="0.35433070866141736" bottom="0.74803149606299213" header="0.31496062992125984" footer="0.31496062992125984"/>
  <pageSetup paperSize="9" scale="98" orientation="landscape" r:id="rId1"/>
  <ignoredErrors>
    <ignoredError sqref="J13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4" sqref="B4:F4"/>
    </sheetView>
  </sheetViews>
  <sheetFormatPr defaultRowHeight="15"/>
  <cols>
    <col min="1" max="1" width="7.28515625" style="1" customWidth="1"/>
    <col min="2" max="6" width="12.7109375" customWidth="1"/>
  </cols>
  <sheetData>
    <row r="1" spans="2:7" ht="47.25">
      <c r="B1" s="282" t="s">
        <v>43</v>
      </c>
      <c r="C1" s="282"/>
      <c r="D1" s="282"/>
      <c r="E1" s="282"/>
      <c r="F1" s="282"/>
      <c r="G1" s="10"/>
    </row>
    <row r="2" spans="2:7">
      <c r="B2" s="1"/>
      <c r="C2" s="1"/>
      <c r="D2" s="1"/>
      <c r="E2" s="1"/>
      <c r="F2" s="1"/>
      <c r="G2" s="1"/>
    </row>
    <row r="3" spans="2:7" ht="23.25">
      <c r="B3" s="281" t="s">
        <v>53</v>
      </c>
      <c r="C3" s="281"/>
      <c r="D3" s="281"/>
      <c r="E3" s="281"/>
      <c r="F3" s="281"/>
      <c r="G3" s="10"/>
    </row>
    <row r="4" spans="2:7" ht="23.25">
      <c r="B4" s="281" t="s">
        <v>124</v>
      </c>
      <c r="C4" s="281"/>
      <c r="D4" s="281"/>
      <c r="E4" s="281"/>
      <c r="F4" s="281"/>
      <c r="G4" s="10"/>
    </row>
    <row r="5" spans="2:7" ht="24" thickBot="1">
      <c r="B5" s="3"/>
      <c r="C5" s="3"/>
      <c r="D5" s="3"/>
      <c r="E5" s="3"/>
      <c r="F5" s="3"/>
      <c r="G5" s="1"/>
    </row>
    <row r="6" spans="2:7" ht="24.75" thickTop="1" thickBot="1">
      <c r="B6" s="24">
        <v>2017</v>
      </c>
      <c r="C6" s="24">
        <v>2018</v>
      </c>
      <c r="D6" s="24">
        <v>2019</v>
      </c>
      <c r="E6" s="24">
        <v>2020</v>
      </c>
      <c r="F6" s="24">
        <v>2021</v>
      </c>
      <c r="G6" s="10"/>
    </row>
    <row r="7" spans="2:7" ht="21.75" thickTop="1" thickBot="1">
      <c r="B7" s="105">
        <v>2403</v>
      </c>
      <c r="C7" s="110">
        <v>2159</v>
      </c>
      <c r="D7" s="110">
        <v>1780</v>
      </c>
      <c r="E7" s="110">
        <v>1542</v>
      </c>
      <c r="F7" s="110">
        <v>1674</v>
      </c>
      <c r="G7" s="10"/>
    </row>
    <row r="8" spans="2:7" ht="15.75" thickTop="1">
      <c r="B8" s="1"/>
      <c r="C8" s="1"/>
      <c r="D8" s="1"/>
      <c r="E8" s="1"/>
      <c r="F8" s="1"/>
      <c r="G8" s="1"/>
    </row>
    <row r="9" spans="2:7">
      <c r="B9" s="1"/>
      <c r="C9" s="1"/>
      <c r="D9" s="1"/>
      <c r="E9" s="1"/>
      <c r="F9" s="1"/>
      <c r="G9" s="1"/>
    </row>
    <row r="10" spans="2:7">
      <c r="B10" s="1"/>
      <c r="C10" s="1"/>
      <c r="D10" s="1"/>
      <c r="E10" s="1"/>
      <c r="F10" s="1"/>
      <c r="G10" s="1"/>
    </row>
    <row r="11" spans="2:7">
      <c r="B11" s="1"/>
      <c r="C11" s="1"/>
      <c r="D11" s="1"/>
      <c r="E11" s="1"/>
      <c r="F11" s="1"/>
      <c r="G11" s="1"/>
    </row>
    <row r="12" spans="2:7">
      <c r="B12" s="1"/>
      <c r="C12" s="1"/>
      <c r="D12" s="1"/>
      <c r="E12" s="1"/>
      <c r="F12" s="1"/>
      <c r="G12" s="1"/>
    </row>
    <row r="13" spans="2:7">
      <c r="B13" s="1"/>
      <c r="C13" s="1"/>
      <c r="D13" s="1"/>
      <c r="E13" s="1"/>
      <c r="F13" s="1"/>
      <c r="G13" s="1"/>
    </row>
    <row r="14" spans="2:7">
      <c r="B14" s="1"/>
      <c r="C14" s="1"/>
      <c r="D14" s="1"/>
      <c r="E14" s="1"/>
      <c r="F14" s="1"/>
      <c r="G14" s="1"/>
    </row>
    <row r="15" spans="2:7">
      <c r="B15" s="1"/>
      <c r="C15" s="1"/>
      <c r="D15" s="1"/>
      <c r="E15" s="1"/>
      <c r="F15" s="1"/>
      <c r="G15" s="1"/>
    </row>
    <row r="16" spans="2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1:F1"/>
    <mergeCell ref="B3:F3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H35" sqref="H35"/>
    </sheetView>
  </sheetViews>
  <sheetFormatPr defaultRowHeight="15"/>
  <cols>
    <col min="1" max="1" width="8" style="1" customWidth="1"/>
    <col min="2" max="6" width="12.7109375" customWidth="1"/>
  </cols>
  <sheetData>
    <row r="1" spans="1:7" ht="47.25">
      <c r="A1" s="10"/>
      <c r="B1" s="282" t="s">
        <v>43</v>
      </c>
      <c r="C1" s="282"/>
      <c r="D1" s="282"/>
      <c r="E1" s="282"/>
      <c r="F1" s="282"/>
      <c r="G1" s="10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81" t="s">
        <v>52</v>
      </c>
      <c r="C3" s="281"/>
      <c r="D3" s="281"/>
      <c r="E3" s="281"/>
      <c r="F3" s="281"/>
      <c r="G3" s="10"/>
    </row>
    <row r="4" spans="1:7" ht="23.25">
      <c r="A4" s="10"/>
      <c r="B4" s="281" t="s">
        <v>124</v>
      </c>
      <c r="C4" s="281"/>
      <c r="D4" s="281"/>
      <c r="E4" s="281"/>
      <c r="F4" s="281"/>
      <c r="G4" s="10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4">
        <v>2017</v>
      </c>
      <c r="C6" s="24">
        <v>2018</v>
      </c>
      <c r="D6" s="24">
        <v>2019</v>
      </c>
      <c r="E6" s="24">
        <v>2020</v>
      </c>
      <c r="F6" s="24">
        <v>2021</v>
      </c>
      <c r="G6" s="10"/>
    </row>
    <row r="7" spans="1:7" ht="21.75" thickTop="1" thickBot="1">
      <c r="A7" s="10"/>
      <c r="B7" s="111">
        <v>2207</v>
      </c>
      <c r="C7" s="111">
        <v>2460</v>
      </c>
      <c r="D7" s="111">
        <v>2595</v>
      </c>
      <c r="E7" s="111">
        <v>1649</v>
      </c>
      <c r="F7" s="111">
        <v>1598</v>
      </c>
      <c r="G7" s="10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1:F1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4" workbookViewId="0">
      <selection activeCell="N26" sqref="N26"/>
    </sheetView>
  </sheetViews>
  <sheetFormatPr defaultRowHeight="15"/>
  <cols>
    <col min="1" max="1" width="7.85546875" style="1" customWidth="1"/>
    <col min="2" max="6" width="12.7109375" customWidth="1"/>
  </cols>
  <sheetData>
    <row r="1" spans="1:7" ht="47.25">
      <c r="A1" s="10"/>
      <c r="B1" s="282" t="s">
        <v>43</v>
      </c>
      <c r="C1" s="282"/>
      <c r="D1" s="282"/>
      <c r="E1" s="282"/>
      <c r="F1" s="282"/>
      <c r="G1" s="1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81" t="s">
        <v>54</v>
      </c>
      <c r="C3" s="281"/>
      <c r="D3" s="281"/>
      <c r="E3" s="281"/>
      <c r="F3" s="281"/>
      <c r="G3" s="1"/>
    </row>
    <row r="4" spans="1:7" ht="23.25">
      <c r="A4" s="10"/>
      <c r="B4" s="281" t="s">
        <v>124</v>
      </c>
      <c r="C4" s="281"/>
      <c r="D4" s="281"/>
      <c r="E4" s="281"/>
      <c r="F4" s="281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4">
        <v>2017</v>
      </c>
      <c r="C6" s="24">
        <v>2018</v>
      </c>
      <c r="D6" s="24">
        <v>2019</v>
      </c>
      <c r="E6" s="24">
        <v>2020</v>
      </c>
      <c r="F6" s="24">
        <v>2021</v>
      </c>
      <c r="G6" s="1"/>
    </row>
    <row r="7" spans="1:7" ht="21.75" thickTop="1" thickBot="1">
      <c r="A7" s="10"/>
      <c r="B7" s="111">
        <v>4423</v>
      </c>
      <c r="C7" s="111">
        <v>4247</v>
      </c>
      <c r="D7" s="111">
        <v>3594</v>
      </c>
      <c r="E7" s="111">
        <v>3502</v>
      </c>
      <c r="F7" s="111">
        <v>3330</v>
      </c>
      <c r="G7" s="1"/>
    </row>
    <row r="8" spans="1:7" ht="15.75" thickTop="1">
      <c r="B8" s="1"/>
      <c r="C8" s="1"/>
      <c r="D8" s="1"/>
      <c r="E8" s="1"/>
      <c r="F8" s="1"/>
      <c r="G8" s="1"/>
    </row>
    <row r="9" spans="1:7">
      <c r="B9" s="1"/>
      <c r="C9" s="1"/>
      <c r="D9" s="1"/>
      <c r="E9" s="1"/>
      <c r="F9" s="1"/>
      <c r="G9" s="1"/>
    </row>
    <row r="10" spans="1:7">
      <c r="B10" s="1"/>
      <c r="C10" s="1"/>
      <c r="D10" s="1"/>
      <c r="E10" s="1"/>
      <c r="F10" s="1"/>
      <c r="G10" s="1"/>
    </row>
    <row r="11" spans="1:7">
      <c r="B11" s="1"/>
      <c r="C11" s="1"/>
      <c r="D11" s="1"/>
      <c r="E11" s="1"/>
      <c r="F11" s="1"/>
      <c r="G11" s="1"/>
    </row>
    <row r="12" spans="1:7">
      <c r="B12" s="1"/>
      <c r="C12" s="1"/>
      <c r="D12" s="1"/>
      <c r="E12" s="1"/>
      <c r="F12" s="1"/>
      <c r="G12" s="1"/>
    </row>
    <row r="13" spans="1:7">
      <c r="B13" s="1"/>
      <c r="C13" s="1"/>
      <c r="D13" s="1"/>
      <c r="E13" s="1"/>
      <c r="F13" s="1"/>
      <c r="G13" s="1"/>
    </row>
    <row r="14" spans="1:7">
      <c r="B14" s="1"/>
      <c r="C14" s="1"/>
      <c r="D14" s="1"/>
      <c r="E14" s="1"/>
      <c r="F14" s="1"/>
      <c r="G14" s="1"/>
    </row>
    <row r="15" spans="1:7">
      <c r="B15" s="1"/>
      <c r="C15" s="1"/>
      <c r="D15" s="1"/>
      <c r="E15" s="1"/>
      <c r="F15" s="1"/>
      <c r="G15" s="1"/>
    </row>
    <row r="16" spans="1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</sheetData>
  <mergeCells count="3">
    <mergeCell ref="B3:F3"/>
    <mergeCell ref="B4:F4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opLeftCell="A4" workbookViewId="0">
      <selection activeCell="G9" sqref="G9"/>
    </sheetView>
  </sheetViews>
  <sheetFormatPr defaultColWidth="9.140625" defaultRowHeight="15"/>
  <cols>
    <col min="1" max="1" width="6" style="1" customWidth="1"/>
    <col min="2" max="2" width="9.140625" style="1"/>
    <col min="3" max="3" width="12" style="1" customWidth="1"/>
    <col min="4" max="4" width="11.7109375" style="1" customWidth="1"/>
    <col min="5" max="5" width="10.28515625" style="1" customWidth="1"/>
    <col min="6" max="8" width="9.140625" style="1"/>
    <col min="9" max="9" width="11.28515625" style="1" customWidth="1"/>
    <col min="10" max="10" width="11.42578125" style="1" customWidth="1"/>
    <col min="11" max="11" width="10.7109375" style="1" customWidth="1"/>
    <col min="12" max="12" width="13.85546875" style="1" customWidth="1"/>
    <col min="13" max="13" width="13.5703125" style="1" customWidth="1"/>
    <col min="14" max="16384" width="9.140625" style="1"/>
  </cols>
  <sheetData>
    <row r="1" spans="2:13" ht="27">
      <c r="B1" s="309" t="s">
        <v>89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2:13" ht="34.5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3" ht="18.75">
      <c r="B3" s="10"/>
      <c r="C3" s="280" t="s">
        <v>40</v>
      </c>
      <c r="D3" s="280"/>
      <c r="E3" s="280"/>
      <c r="F3" s="280"/>
      <c r="G3" s="280"/>
      <c r="H3" s="280"/>
      <c r="I3" s="280"/>
      <c r="J3" s="280"/>
      <c r="K3" s="280"/>
      <c r="L3" s="280"/>
    </row>
    <row r="4" spans="2:13" ht="19.5" thickBot="1">
      <c r="B4" s="10"/>
      <c r="C4" s="280" t="s">
        <v>113</v>
      </c>
      <c r="D4" s="280"/>
      <c r="E4" s="280"/>
      <c r="F4" s="280"/>
      <c r="G4" s="280"/>
      <c r="H4" s="280"/>
      <c r="I4" s="280"/>
      <c r="J4" s="280"/>
      <c r="K4" s="280"/>
      <c r="L4" s="280"/>
    </row>
    <row r="5" spans="2:13" ht="16.5" thickTop="1" thickBot="1">
      <c r="E5" s="310" t="s">
        <v>29</v>
      </c>
      <c r="F5" s="311"/>
      <c r="G5" s="311"/>
      <c r="H5" s="311"/>
      <c r="I5" s="311"/>
      <c r="J5" s="311"/>
      <c r="K5" s="312"/>
      <c r="L5" s="133"/>
    </row>
    <row r="6" spans="2:13" ht="45.75" customHeight="1" thickTop="1" thickBot="1">
      <c r="B6" s="134" t="s">
        <v>90</v>
      </c>
      <c r="C6" s="214" t="s">
        <v>102</v>
      </c>
      <c r="D6" s="69" t="s">
        <v>30</v>
      </c>
      <c r="E6" s="135" t="s">
        <v>31</v>
      </c>
      <c r="F6" s="136" t="s">
        <v>32</v>
      </c>
      <c r="G6" s="136" t="s">
        <v>33</v>
      </c>
      <c r="H6" s="136" t="s">
        <v>34</v>
      </c>
      <c r="I6" s="136" t="s">
        <v>91</v>
      </c>
      <c r="J6" s="136" t="s">
        <v>92</v>
      </c>
      <c r="K6" s="136" t="s">
        <v>51</v>
      </c>
      <c r="L6" s="72" t="s">
        <v>39</v>
      </c>
      <c r="M6" s="63" t="s">
        <v>123</v>
      </c>
    </row>
    <row r="7" spans="2:13" ht="15.75" thickBot="1">
      <c r="B7" s="137" t="s">
        <v>93</v>
      </c>
      <c r="C7" s="142">
        <v>446</v>
      </c>
      <c r="D7" s="138">
        <v>385</v>
      </c>
      <c r="E7" s="139">
        <v>418</v>
      </c>
      <c r="F7" s="55">
        <v>0</v>
      </c>
      <c r="G7" s="55">
        <v>6</v>
      </c>
      <c r="H7" s="55">
        <v>0</v>
      </c>
      <c r="I7" s="55">
        <v>0</v>
      </c>
      <c r="J7" s="55">
        <v>0</v>
      </c>
      <c r="K7" s="140">
        <v>0</v>
      </c>
      <c r="L7" s="141">
        <v>424</v>
      </c>
      <c r="M7" s="142">
        <v>493</v>
      </c>
    </row>
    <row r="8" spans="2:13" ht="15.75" thickTop="1"/>
    <row r="12" spans="2:13" ht="18.75">
      <c r="C12" s="280" t="s">
        <v>41</v>
      </c>
      <c r="D12" s="280"/>
      <c r="E12" s="280"/>
      <c r="F12" s="280"/>
      <c r="G12" s="280"/>
      <c r="H12" s="280"/>
      <c r="I12" s="280"/>
      <c r="J12" s="280"/>
      <c r="K12" s="280"/>
      <c r="L12" s="280"/>
    </row>
    <row r="13" spans="2:13" ht="19.5" thickBot="1">
      <c r="C13" s="280" t="s">
        <v>113</v>
      </c>
      <c r="D13" s="280"/>
      <c r="E13" s="280"/>
      <c r="F13" s="280"/>
      <c r="G13" s="280"/>
      <c r="H13" s="280"/>
      <c r="I13" s="280"/>
      <c r="J13" s="280"/>
      <c r="K13" s="280"/>
      <c r="L13" s="280"/>
    </row>
    <row r="14" spans="2:13" ht="16.5" thickTop="1" thickBot="1">
      <c r="E14" s="13"/>
      <c r="F14" s="305" t="s">
        <v>27</v>
      </c>
      <c r="G14" s="306"/>
      <c r="H14" s="306"/>
      <c r="I14" s="306"/>
      <c r="J14" s="307"/>
      <c r="K14" s="308"/>
    </row>
    <row r="15" spans="2:13" ht="39.75" thickTop="1" thickBot="1">
      <c r="C15" s="143" t="s">
        <v>90</v>
      </c>
      <c r="D15" s="214" t="s">
        <v>99</v>
      </c>
      <c r="E15" s="225" t="s">
        <v>103</v>
      </c>
      <c r="F15" s="135" t="s">
        <v>35</v>
      </c>
      <c r="G15" s="136" t="s">
        <v>36</v>
      </c>
      <c r="H15" s="136" t="s">
        <v>37</v>
      </c>
      <c r="I15" s="136" t="s">
        <v>50</v>
      </c>
      <c r="J15" s="144" t="s">
        <v>49</v>
      </c>
      <c r="K15" s="226" t="s">
        <v>22</v>
      </c>
      <c r="L15" s="63" t="s">
        <v>112</v>
      </c>
    </row>
    <row r="16" spans="2:13" ht="15.75" thickBot="1">
      <c r="C16" s="145">
        <v>1</v>
      </c>
      <c r="D16" s="150">
        <v>1465</v>
      </c>
      <c r="E16" s="146">
        <v>1311</v>
      </c>
      <c r="F16" s="147">
        <v>762</v>
      </c>
      <c r="G16" s="140">
        <v>26</v>
      </c>
      <c r="H16" s="140">
        <v>62</v>
      </c>
      <c r="I16" s="140">
        <v>313</v>
      </c>
      <c r="J16" s="148">
        <f>K16-SUM(F16:I16)</f>
        <v>31</v>
      </c>
      <c r="K16" s="149">
        <v>1194</v>
      </c>
      <c r="L16" s="150">
        <v>1631</v>
      </c>
    </row>
    <row r="17" spans="1:14" ht="15.75" thickTop="1"/>
    <row r="18" spans="1:14" ht="15" customHeight="1"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2"/>
    </row>
    <row r="19" spans="1:14">
      <c r="A19" s="152"/>
      <c r="B19" s="174" t="s">
        <v>101</v>
      </c>
      <c r="C19" s="175" t="s">
        <v>106</v>
      </c>
      <c r="D19" s="175"/>
      <c r="E19" s="175"/>
      <c r="F19" s="175"/>
      <c r="G19" s="175"/>
      <c r="H19" s="176"/>
      <c r="I19" s="171"/>
      <c r="J19" s="173"/>
      <c r="K19" s="173"/>
    </row>
    <row r="20" spans="1:14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</row>
    <row r="21" spans="1:14" ht="14.25" customHeight="1"/>
    <row r="33" spans="2:17" ht="37.5">
      <c r="M33" s="130"/>
      <c r="N33" s="7"/>
    </row>
    <row r="34" spans="2:17" ht="18.75">
      <c r="B34" s="10"/>
      <c r="M34" s="12"/>
    </row>
    <row r="35" spans="2:17" ht="18.75">
      <c r="B35" s="10"/>
      <c r="M35" s="12"/>
    </row>
    <row r="37" spans="2:17">
      <c r="P37" s="13"/>
      <c r="Q37" s="13"/>
    </row>
  </sheetData>
  <mergeCells count="7">
    <mergeCell ref="F14:K14"/>
    <mergeCell ref="B1:M1"/>
    <mergeCell ref="C3:L3"/>
    <mergeCell ref="C4:L4"/>
    <mergeCell ref="E5:K5"/>
    <mergeCell ref="C12:L12"/>
    <mergeCell ref="C13:L13"/>
  </mergeCells>
  <pageMargins left="0.7" right="0.7" top="0.75" bottom="0.75" header="0.3" footer="0.3"/>
  <pageSetup paperSize="9" scale="65" orientation="portrait" r:id="rId1"/>
  <ignoredErrors>
    <ignoredError sqref="J1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E18" sqref="E18"/>
    </sheetView>
  </sheetViews>
  <sheetFormatPr defaultColWidth="9.140625" defaultRowHeight="15"/>
  <cols>
    <col min="1" max="1" width="15.5703125" style="1" bestFit="1" customWidth="1"/>
    <col min="2" max="2" width="10.7109375" style="1" bestFit="1" customWidth="1"/>
    <col min="3" max="3" width="17.5703125" style="1" customWidth="1"/>
    <col min="4" max="4" width="10.85546875" style="1" bestFit="1" customWidth="1"/>
    <col min="5" max="5" width="23.5703125" style="1" bestFit="1" customWidth="1"/>
    <col min="6" max="6" width="23.140625" style="1" bestFit="1" customWidth="1"/>
    <col min="7" max="7" width="22" style="1" customWidth="1"/>
    <col min="8" max="8" width="13.28515625" style="1" customWidth="1"/>
    <col min="9" max="16384" width="9.140625" style="1"/>
  </cols>
  <sheetData>
    <row r="1" spans="1:8" ht="33.75">
      <c r="A1" s="313" t="s">
        <v>89</v>
      </c>
      <c r="B1" s="313"/>
      <c r="C1" s="313"/>
      <c r="D1" s="313"/>
      <c r="E1" s="313"/>
      <c r="F1" s="313"/>
      <c r="G1" s="313"/>
      <c r="H1" s="313"/>
    </row>
    <row r="2" spans="1:8" ht="30" thickBot="1">
      <c r="A2" s="286" t="s">
        <v>66</v>
      </c>
      <c r="B2" s="286"/>
      <c r="C2" s="286"/>
      <c r="D2" s="286"/>
      <c r="E2" s="286"/>
      <c r="F2" s="286"/>
      <c r="G2" s="286"/>
      <c r="H2" s="286"/>
    </row>
    <row r="3" spans="1:8">
      <c r="A3" s="314" t="s">
        <v>113</v>
      </c>
      <c r="B3" s="315"/>
      <c r="C3" s="315"/>
      <c r="D3" s="315"/>
      <c r="E3" s="315"/>
      <c r="F3" s="315"/>
      <c r="G3" s="315"/>
      <c r="H3" s="316"/>
    </row>
    <row r="4" spans="1:8">
      <c r="A4" s="153"/>
      <c r="B4" s="112"/>
      <c r="C4" s="317" t="s">
        <v>67</v>
      </c>
      <c r="D4" s="317"/>
      <c r="E4" s="317"/>
      <c r="F4" s="317"/>
      <c r="G4" s="317"/>
      <c r="H4" s="154"/>
    </row>
    <row r="5" spans="1:8" ht="45">
      <c r="A5" s="155" t="s">
        <v>90</v>
      </c>
      <c r="B5" s="161" t="s">
        <v>94</v>
      </c>
      <c r="C5" s="162" t="s">
        <v>76</v>
      </c>
      <c r="D5" s="162" t="s">
        <v>95</v>
      </c>
      <c r="E5" s="162" t="s">
        <v>96</v>
      </c>
      <c r="F5" s="162" t="s">
        <v>78</v>
      </c>
      <c r="G5" s="162" t="s">
        <v>97</v>
      </c>
      <c r="H5" s="163" t="s">
        <v>98</v>
      </c>
    </row>
    <row r="6" spans="1:8" ht="15.75" thickBot="1">
      <c r="A6" s="156">
        <v>1</v>
      </c>
      <c r="B6" s="157">
        <v>1631</v>
      </c>
      <c r="C6" s="158">
        <v>23</v>
      </c>
      <c r="D6" s="158">
        <v>1</v>
      </c>
      <c r="E6" s="158">
        <v>65</v>
      </c>
      <c r="F6" s="159">
        <v>1</v>
      </c>
      <c r="G6" s="158">
        <v>2</v>
      </c>
      <c r="H6" s="160">
        <f>B6-SUM(C6:G6)</f>
        <v>1539</v>
      </c>
    </row>
    <row r="8" spans="1:8" ht="15" customHeight="1">
      <c r="A8" s="284" t="s">
        <v>68</v>
      </c>
      <c r="B8" s="284"/>
      <c r="C8" s="284"/>
      <c r="D8" s="284"/>
      <c r="E8" s="284"/>
      <c r="F8" s="284"/>
      <c r="G8" s="284"/>
      <c r="H8" s="284"/>
    </row>
    <row r="9" spans="1:8" ht="45.75" customHeight="1">
      <c r="A9" s="284" t="s">
        <v>109</v>
      </c>
      <c r="B9" s="284"/>
      <c r="C9" s="284"/>
      <c r="D9" s="284"/>
      <c r="E9" s="284"/>
      <c r="F9" s="284"/>
      <c r="G9" s="284"/>
      <c r="H9" s="284"/>
    </row>
    <row r="10" spans="1:8">
      <c r="A10" s="283" t="s">
        <v>81</v>
      </c>
      <c r="B10" s="283"/>
      <c r="C10" s="283"/>
      <c r="D10" s="283"/>
      <c r="E10" s="283"/>
    </row>
  </sheetData>
  <mergeCells count="7">
    <mergeCell ref="A10:E10"/>
    <mergeCell ref="A1:H1"/>
    <mergeCell ref="A2:H2"/>
    <mergeCell ref="A3:H3"/>
    <mergeCell ref="C4:G4"/>
    <mergeCell ref="A8:H8"/>
    <mergeCell ref="A9:H9"/>
  </mergeCells>
  <pageMargins left="0.7" right="0.7" top="0.75" bottom="0.75" header="0.3" footer="0.3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zoomScale="90" zoomScaleNormal="90" workbookViewId="0">
      <selection activeCell="U22" sqref="U22"/>
    </sheetView>
  </sheetViews>
  <sheetFormatPr defaultRowHeight="15"/>
  <cols>
    <col min="1" max="1" width="35.140625" bestFit="1" customWidth="1"/>
    <col min="2" max="2" width="11.28515625" bestFit="1" customWidth="1"/>
    <col min="3" max="3" width="12.5703125" bestFit="1" customWidth="1"/>
    <col min="4" max="4" width="9.85546875" customWidth="1"/>
    <col min="5" max="5" width="12" bestFit="1" customWidth="1"/>
    <col min="6" max="6" width="12" style="1" bestFit="1" customWidth="1"/>
    <col min="7" max="7" width="11" bestFit="1" customWidth="1"/>
    <col min="8" max="8" width="12" bestFit="1" customWidth="1"/>
    <col min="9" max="9" width="15.7109375" customWidth="1"/>
    <col min="10" max="10" width="14.42578125" customWidth="1"/>
  </cols>
  <sheetData>
    <row r="1" spans="1:17" s="1" customFormat="1" ht="29.45" customHeight="1">
      <c r="A1" s="309" t="s">
        <v>44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8"/>
    </row>
    <row r="2" spans="1:17" ht="18" customHeight="1" thickBot="1">
      <c r="A2" s="321" t="s">
        <v>125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7"/>
    </row>
    <row r="3" spans="1:17" ht="15.75" customHeight="1" thickTop="1" thickBot="1">
      <c r="A3" s="86"/>
      <c r="B3" s="86"/>
      <c r="C3" s="86"/>
      <c r="D3" s="318" t="s">
        <v>27</v>
      </c>
      <c r="E3" s="319"/>
      <c r="F3" s="319"/>
      <c r="G3" s="319"/>
      <c r="H3" s="320"/>
      <c r="I3" s="86"/>
    </row>
    <row r="4" spans="1:17" ht="52.5" thickTop="1" thickBot="1">
      <c r="A4" s="84" t="s">
        <v>0</v>
      </c>
      <c r="B4" s="238" t="s">
        <v>99</v>
      </c>
      <c r="C4" s="60" t="s">
        <v>103</v>
      </c>
      <c r="D4" s="52" t="s">
        <v>47</v>
      </c>
      <c r="E4" s="53" t="s">
        <v>42</v>
      </c>
      <c r="F4" s="53" t="s">
        <v>48</v>
      </c>
      <c r="G4" s="185" t="s">
        <v>49</v>
      </c>
      <c r="H4" s="62" t="s">
        <v>22</v>
      </c>
      <c r="I4" s="85" t="s">
        <v>112</v>
      </c>
      <c r="J4" s="192" t="s">
        <v>105</v>
      </c>
    </row>
    <row r="5" spans="1:17" ht="15.75" thickTop="1">
      <c r="A5" s="21" t="s">
        <v>104</v>
      </c>
      <c r="B5" s="204">
        <v>1920</v>
      </c>
      <c r="C5" s="200">
        <v>447</v>
      </c>
      <c r="D5" s="215">
        <v>401</v>
      </c>
      <c r="E5" s="215">
        <v>83</v>
      </c>
      <c r="F5" s="215">
        <v>389</v>
      </c>
      <c r="G5" s="237">
        <f>H5-SUM(D5+E5+F5)</f>
        <v>15</v>
      </c>
      <c r="H5" s="201">
        <v>888</v>
      </c>
      <c r="I5" s="204">
        <v>1495</v>
      </c>
      <c r="J5" s="191">
        <f>(I5-B5)/B5</f>
        <v>-0.22135416666666666</v>
      </c>
      <c r="N5" s="30"/>
      <c r="P5" s="30"/>
    </row>
    <row r="6" spans="1:17">
      <c r="A6" s="19" t="s">
        <v>58</v>
      </c>
      <c r="B6" s="204">
        <v>787</v>
      </c>
      <c r="C6" s="200">
        <v>451</v>
      </c>
      <c r="D6" s="215">
        <v>215</v>
      </c>
      <c r="E6" s="215">
        <v>137</v>
      </c>
      <c r="F6" s="215">
        <v>30</v>
      </c>
      <c r="G6" s="203">
        <f t="shared" ref="G6:G33" si="0">H6-SUM(D6+E6+F6)</f>
        <v>13</v>
      </c>
      <c r="H6" s="201">
        <v>395</v>
      </c>
      <c r="I6" s="204">
        <v>905</v>
      </c>
      <c r="J6" s="191">
        <f t="shared" ref="J6:J34" si="1">(I6-B6)/B6</f>
        <v>0.14993646759847523</v>
      </c>
      <c r="N6" s="30"/>
      <c r="P6" s="30"/>
    </row>
    <row r="7" spans="1:17">
      <c r="A7" s="19" t="s">
        <v>2</v>
      </c>
      <c r="B7" s="204">
        <v>691</v>
      </c>
      <c r="C7" s="200">
        <v>595</v>
      </c>
      <c r="D7" s="215">
        <v>646</v>
      </c>
      <c r="E7" s="215">
        <v>99</v>
      </c>
      <c r="F7" s="215">
        <v>32</v>
      </c>
      <c r="G7" s="203">
        <f t="shared" si="0"/>
        <v>13</v>
      </c>
      <c r="H7" s="201">
        <v>790</v>
      </c>
      <c r="I7" s="204">
        <v>502</v>
      </c>
      <c r="J7" s="191">
        <f t="shared" si="1"/>
        <v>-0.27351664254703328</v>
      </c>
      <c r="N7" s="30"/>
      <c r="P7" s="30"/>
    </row>
    <row r="8" spans="1:17">
      <c r="A8" s="19" t="s">
        <v>3</v>
      </c>
      <c r="B8" s="204">
        <v>2476</v>
      </c>
      <c r="C8" s="200">
        <v>1923</v>
      </c>
      <c r="D8" s="215">
        <v>1332</v>
      </c>
      <c r="E8" s="215">
        <v>308</v>
      </c>
      <c r="F8" s="215">
        <v>184</v>
      </c>
      <c r="G8" s="203">
        <f t="shared" si="0"/>
        <v>109</v>
      </c>
      <c r="H8" s="201">
        <v>1933</v>
      </c>
      <c r="I8" s="204">
        <v>2497</v>
      </c>
      <c r="J8" s="191">
        <f t="shared" si="1"/>
        <v>8.4814216478190634E-3</v>
      </c>
      <c r="N8" s="30"/>
      <c r="P8" s="30"/>
    </row>
    <row r="9" spans="1:17">
      <c r="A9" s="19" t="s">
        <v>59</v>
      </c>
      <c r="B9" s="204">
        <v>1429</v>
      </c>
      <c r="C9" s="200">
        <v>671</v>
      </c>
      <c r="D9" s="215">
        <v>637</v>
      </c>
      <c r="E9" s="215">
        <v>57</v>
      </c>
      <c r="F9" s="215">
        <v>153</v>
      </c>
      <c r="G9" s="203">
        <f t="shared" si="0"/>
        <v>66</v>
      </c>
      <c r="H9" s="201">
        <v>913</v>
      </c>
      <c r="I9" s="204">
        <v>1188</v>
      </c>
      <c r="J9" s="191">
        <f t="shared" si="1"/>
        <v>-0.16864940517844645</v>
      </c>
      <c r="N9" s="30"/>
      <c r="P9" s="30"/>
    </row>
    <row r="10" spans="1:17">
      <c r="A10" s="19" t="s">
        <v>4</v>
      </c>
      <c r="B10" s="204">
        <v>13359</v>
      </c>
      <c r="C10" s="200">
        <v>5556</v>
      </c>
      <c r="D10" s="215">
        <v>6007</v>
      </c>
      <c r="E10" s="215">
        <v>776</v>
      </c>
      <c r="F10" s="215">
        <v>726</v>
      </c>
      <c r="G10" s="203">
        <f t="shared" si="0"/>
        <v>158</v>
      </c>
      <c r="H10" s="201">
        <v>7667</v>
      </c>
      <c r="I10" s="204">
        <v>11338</v>
      </c>
      <c r="J10" s="191">
        <f t="shared" si="1"/>
        <v>-0.15128377872595253</v>
      </c>
      <c r="N10" s="30"/>
      <c r="P10" s="30"/>
    </row>
    <row r="11" spans="1:17">
      <c r="A11" s="19" t="s">
        <v>60</v>
      </c>
      <c r="B11" s="204">
        <v>5766</v>
      </c>
      <c r="C11" s="200">
        <v>1981</v>
      </c>
      <c r="D11" s="215">
        <v>2120</v>
      </c>
      <c r="E11" s="215">
        <v>543</v>
      </c>
      <c r="F11" s="215">
        <v>546</v>
      </c>
      <c r="G11" s="203">
        <f t="shared" si="0"/>
        <v>113</v>
      </c>
      <c r="H11" s="201">
        <v>3322</v>
      </c>
      <c r="I11" s="204">
        <v>4481</v>
      </c>
      <c r="J11" s="191">
        <f t="shared" si="1"/>
        <v>-0.2228581338883108</v>
      </c>
      <c r="N11" s="30"/>
      <c r="P11" s="30"/>
    </row>
    <row r="12" spans="1:17">
      <c r="A12" s="19" t="s">
        <v>5</v>
      </c>
      <c r="B12" s="204">
        <v>2271</v>
      </c>
      <c r="C12" s="200">
        <v>1058</v>
      </c>
      <c r="D12" s="215">
        <v>907</v>
      </c>
      <c r="E12" s="215">
        <v>84</v>
      </c>
      <c r="F12" s="215">
        <v>173</v>
      </c>
      <c r="G12" s="203">
        <f t="shared" si="0"/>
        <v>6</v>
      </c>
      <c r="H12" s="201">
        <v>1170</v>
      </c>
      <c r="I12" s="204">
        <v>2157</v>
      </c>
      <c r="J12" s="191">
        <f t="shared" si="1"/>
        <v>-5.0198150594451783E-2</v>
      </c>
      <c r="N12" s="30"/>
      <c r="P12" s="30"/>
      <c r="Q12" s="1"/>
    </row>
    <row r="13" spans="1:17">
      <c r="A13" s="19" t="s">
        <v>61</v>
      </c>
      <c r="B13" s="204">
        <v>520</v>
      </c>
      <c r="C13" s="200">
        <v>357</v>
      </c>
      <c r="D13" s="215">
        <v>250</v>
      </c>
      <c r="E13" s="215">
        <v>19</v>
      </c>
      <c r="F13" s="215">
        <v>11</v>
      </c>
      <c r="G13" s="203">
        <f t="shared" si="0"/>
        <v>5</v>
      </c>
      <c r="H13" s="201">
        <v>285</v>
      </c>
      <c r="I13" s="204">
        <v>596</v>
      </c>
      <c r="J13" s="191">
        <f t="shared" si="1"/>
        <v>0.14615384615384616</v>
      </c>
      <c r="N13" s="30"/>
      <c r="P13" s="30"/>
    </row>
    <row r="14" spans="1:17">
      <c r="A14" s="19" t="s">
        <v>6</v>
      </c>
      <c r="B14" s="204">
        <v>157</v>
      </c>
      <c r="C14" s="200">
        <v>470</v>
      </c>
      <c r="D14" s="215">
        <v>190</v>
      </c>
      <c r="E14" s="215">
        <v>194</v>
      </c>
      <c r="F14" s="215">
        <v>13</v>
      </c>
      <c r="G14" s="203">
        <v>0</v>
      </c>
      <c r="H14" s="201">
        <v>397</v>
      </c>
      <c r="I14" s="204">
        <v>199</v>
      </c>
      <c r="J14" s="191">
        <f t="shared" si="1"/>
        <v>0.26751592356687898</v>
      </c>
      <c r="N14" s="30"/>
      <c r="P14" s="30"/>
    </row>
    <row r="15" spans="1:17">
      <c r="A15" s="19" t="s">
        <v>7</v>
      </c>
      <c r="B15" s="204">
        <v>2785</v>
      </c>
      <c r="C15" s="200">
        <v>916</v>
      </c>
      <c r="D15" s="215">
        <v>484</v>
      </c>
      <c r="E15" s="215">
        <v>90</v>
      </c>
      <c r="F15" s="215">
        <v>219</v>
      </c>
      <c r="G15" s="203">
        <f t="shared" si="0"/>
        <v>47</v>
      </c>
      <c r="H15" s="201">
        <v>840</v>
      </c>
      <c r="I15" s="204">
        <v>2845</v>
      </c>
      <c r="J15" s="191">
        <f t="shared" si="1"/>
        <v>2.1543985637342909E-2</v>
      </c>
      <c r="N15" s="30"/>
      <c r="P15" s="30"/>
    </row>
    <row r="16" spans="1:17">
      <c r="A16" s="19" t="s">
        <v>8</v>
      </c>
      <c r="B16" s="204">
        <v>47277</v>
      </c>
      <c r="C16" s="200">
        <v>13859</v>
      </c>
      <c r="D16" s="215">
        <v>8857</v>
      </c>
      <c r="E16" s="215">
        <v>1691</v>
      </c>
      <c r="F16" s="215">
        <v>3735</v>
      </c>
      <c r="G16" s="203">
        <f t="shared" si="0"/>
        <v>492</v>
      </c>
      <c r="H16" s="201">
        <v>14775</v>
      </c>
      <c r="I16" s="204">
        <v>46213</v>
      </c>
      <c r="J16" s="191">
        <f t="shared" si="1"/>
        <v>-2.2505658142437126E-2</v>
      </c>
      <c r="N16" s="30"/>
      <c r="P16" s="30"/>
    </row>
    <row r="17" spans="1:16">
      <c r="A17" s="19" t="s">
        <v>9</v>
      </c>
      <c r="B17" s="204">
        <v>2131</v>
      </c>
      <c r="C17" s="200">
        <v>882</v>
      </c>
      <c r="D17" s="215">
        <v>901</v>
      </c>
      <c r="E17" s="215">
        <v>88</v>
      </c>
      <c r="F17" s="215">
        <v>186</v>
      </c>
      <c r="G17" s="203">
        <f t="shared" si="0"/>
        <v>15</v>
      </c>
      <c r="H17" s="201">
        <v>1190</v>
      </c>
      <c r="I17" s="204">
        <v>1840</v>
      </c>
      <c r="J17" s="191">
        <f t="shared" si="1"/>
        <v>-0.1365556076959174</v>
      </c>
      <c r="N17" s="30"/>
      <c r="P17" s="30"/>
    </row>
    <row r="18" spans="1:16">
      <c r="A18" s="19" t="s">
        <v>62</v>
      </c>
      <c r="B18" s="204">
        <v>1879</v>
      </c>
      <c r="C18" s="200">
        <v>1081</v>
      </c>
      <c r="D18" s="215">
        <v>805</v>
      </c>
      <c r="E18" s="215">
        <v>230</v>
      </c>
      <c r="F18" s="215">
        <v>196</v>
      </c>
      <c r="G18" s="203">
        <f t="shared" si="0"/>
        <v>69</v>
      </c>
      <c r="H18" s="201">
        <v>1300</v>
      </c>
      <c r="I18" s="204">
        <v>1679</v>
      </c>
      <c r="J18" s="191">
        <f t="shared" si="1"/>
        <v>-0.10643959552953698</v>
      </c>
      <c r="N18" s="30"/>
      <c r="P18" s="30"/>
    </row>
    <row r="19" spans="1:16">
      <c r="A19" s="19" t="s">
        <v>10</v>
      </c>
      <c r="B19" s="204">
        <v>6692</v>
      </c>
      <c r="C19" s="200">
        <v>2336</v>
      </c>
      <c r="D19" s="215">
        <v>2058</v>
      </c>
      <c r="E19" s="215">
        <v>337</v>
      </c>
      <c r="F19" s="215">
        <v>654</v>
      </c>
      <c r="G19" s="203">
        <f t="shared" si="0"/>
        <v>101</v>
      </c>
      <c r="H19" s="201">
        <v>3150</v>
      </c>
      <c r="I19" s="204">
        <v>5923</v>
      </c>
      <c r="J19" s="191">
        <f t="shared" si="1"/>
        <v>-0.1149133293484758</v>
      </c>
      <c r="N19" s="30"/>
      <c r="P19" s="30"/>
    </row>
    <row r="20" spans="1:16">
      <c r="A20" s="19" t="s">
        <v>11</v>
      </c>
      <c r="B20" s="204">
        <v>2487</v>
      </c>
      <c r="C20" s="200">
        <v>667</v>
      </c>
      <c r="D20" s="215">
        <v>527</v>
      </c>
      <c r="E20" s="215">
        <v>122</v>
      </c>
      <c r="F20" s="215">
        <v>207</v>
      </c>
      <c r="G20" s="203">
        <f t="shared" si="0"/>
        <v>30</v>
      </c>
      <c r="H20" s="201">
        <v>886</v>
      </c>
      <c r="I20" s="204">
        <v>2287</v>
      </c>
      <c r="J20" s="191">
        <f t="shared" si="1"/>
        <v>-8.0418174507438683E-2</v>
      </c>
      <c r="N20" s="30"/>
      <c r="P20" s="30"/>
    </row>
    <row r="21" spans="1:16">
      <c r="A21" s="19" t="s">
        <v>12</v>
      </c>
      <c r="B21" s="204">
        <v>761</v>
      </c>
      <c r="C21" s="200">
        <v>411</v>
      </c>
      <c r="D21" s="215">
        <v>344</v>
      </c>
      <c r="E21" s="215">
        <v>53</v>
      </c>
      <c r="F21" s="215">
        <v>35</v>
      </c>
      <c r="G21" s="203">
        <f t="shared" si="0"/>
        <v>47</v>
      </c>
      <c r="H21" s="201">
        <v>479</v>
      </c>
      <c r="I21" s="204">
        <v>741</v>
      </c>
      <c r="J21" s="191">
        <f t="shared" si="1"/>
        <v>-2.6281208935611037E-2</v>
      </c>
      <c r="N21" s="30"/>
      <c r="P21" s="30"/>
    </row>
    <row r="22" spans="1:16">
      <c r="A22" s="19" t="s">
        <v>13</v>
      </c>
      <c r="B22" s="204">
        <v>2512</v>
      </c>
      <c r="C22" s="200">
        <v>1308</v>
      </c>
      <c r="D22" s="215">
        <v>941</v>
      </c>
      <c r="E22" s="215">
        <v>123</v>
      </c>
      <c r="F22" s="215">
        <v>138</v>
      </c>
      <c r="G22" s="203">
        <f t="shared" si="0"/>
        <v>32</v>
      </c>
      <c r="H22" s="201">
        <v>1234</v>
      </c>
      <c r="I22" s="204">
        <v>2586</v>
      </c>
      <c r="J22" s="191">
        <f t="shared" si="1"/>
        <v>2.945859872611465E-2</v>
      </c>
      <c r="N22" s="30"/>
      <c r="P22" s="30"/>
    </row>
    <row r="23" spans="1:16">
      <c r="A23" s="19" t="s">
        <v>14</v>
      </c>
      <c r="B23" s="204">
        <v>3792</v>
      </c>
      <c r="C23" s="200">
        <v>1346</v>
      </c>
      <c r="D23" s="215">
        <v>1361</v>
      </c>
      <c r="E23" s="215">
        <v>234</v>
      </c>
      <c r="F23" s="215">
        <v>426</v>
      </c>
      <c r="G23" s="203">
        <f t="shared" si="0"/>
        <v>55</v>
      </c>
      <c r="H23" s="201">
        <v>2076</v>
      </c>
      <c r="I23" s="204">
        <v>3106</v>
      </c>
      <c r="J23" s="191">
        <f t="shared" si="1"/>
        <v>-0.1809071729957806</v>
      </c>
      <c r="N23" s="30"/>
      <c r="P23" s="30"/>
    </row>
    <row r="24" spans="1:16">
      <c r="A24" s="19" t="s">
        <v>63</v>
      </c>
      <c r="B24" s="204">
        <v>3329</v>
      </c>
      <c r="C24" s="200">
        <v>1764</v>
      </c>
      <c r="D24" s="215">
        <v>1348</v>
      </c>
      <c r="E24" s="215">
        <v>186</v>
      </c>
      <c r="F24" s="215">
        <v>141</v>
      </c>
      <c r="G24" s="203">
        <f t="shared" si="0"/>
        <v>55</v>
      </c>
      <c r="H24" s="201">
        <v>1730</v>
      </c>
      <c r="I24" s="204">
        <v>3405</v>
      </c>
      <c r="J24" s="191">
        <f t="shared" si="1"/>
        <v>2.2829678582156804E-2</v>
      </c>
      <c r="N24" s="30"/>
      <c r="P24" s="30"/>
    </row>
    <row r="25" spans="1:16">
      <c r="A25" s="19" t="s">
        <v>15</v>
      </c>
      <c r="B25" s="204">
        <v>2293</v>
      </c>
      <c r="C25" s="200">
        <v>972</v>
      </c>
      <c r="D25" s="215">
        <v>716</v>
      </c>
      <c r="E25" s="215">
        <v>52</v>
      </c>
      <c r="F25" s="215">
        <v>223</v>
      </c>
      <c r="G25" s="203">
        <f t="shared" si="0"/>
        <v>20</v>
      </c>
      <c r="H25" s="201">
        <v>1011</v>
      </c>
      <c r="I25" s="204">
        <v>2276</v>
      </c>
      <c r="J25" s="191">
        <f t="shared" si="1"/>
        <v>-7.4138682948102922E-3</v>
      </c>
      <c r="N25" s="30"/>
      <c r="P25" s="30"/>
    </row>
    <row r="26" spans="1:16">
      <c r="A26" s="19" t="s">
        <v>64</v>
      </c>
      <c r="B26" s="204">
        <v>9724</v>
      </c>
      <c r="C26" s="200">
        <v>2110</v>
      </c>
      <c r="D26" s="215">
        <v>2511</v>
      </c>
      <c r="E26" s="215">
        <v>259</v>
      </c>
      <c r="F26" s="215">
        <v>1552</v>
      </c>
      <c r="G26" s="203">
        <f t="shared" si="0"/>
        <v>219</v>
      </c>
      <c r="H26" s="201">
        <v>4541</v>
      </c>
      <c r="I26" s="204">
        <v>7449</v>
      </c>
      <c r="J26" s="191">
        <f t="shared" si="1"/>
        <v>-0.23395721925133689</v>
      </c>
      <c r="N26" s="30"/>
      <c r="P26" s="30"/>
    </row>
    <row r="27" spans="1:16">
      <c r="A27" s="19" t="s">
        <v>16</v>
      </c>
      <c r="B27" s="204">
        <v>8687</v>
      </c>
      <c r="C27" s="200">
        <v>2320</v>
      </c>
      <c r="D27" s="215">
        <v>2362</v>
      </c>
      <c r="E27" s="215">
        <v>354</v>
      </c>
      <c r="F27" s="215">
        <v>411</v>
      </c>
      <c r="G27" s="203">
        <f t="shared" si="0"/>
        <v>311</v>
      </c>
      <c r="H27" s="201">
        <v>3438</v>
      </c>
      <c r="I27" s="204">
        <v>7621</v>
      </c>
      <c r="J27" s="191">
        <f t="shared" si="1"/>
        <v>-0.12271209853804535</v>
      </c>
      <c r="N27" s="30"/>
      <c r="P27" s="30"/>
    </row>
    <row r="28" spans="1:16">
      <c r="A28" s="19" t="s">
        <v>17</v>
      </c>
      <c r="B28" s="204">
        <v>4259</v>
      </c>
      <c r="C28" s="200">
        <v>1666</v>
      </c>
      <c r="D28" s="215">
        <v>1378</v>
      </c>
      <c r="E28" s="215">
        <v>220</v>
      </c>
      <c r="F28" s="215">
        <v>498</v>
      </c>
      <c r="G28" s="203">
        <f t="shared" si="0"/>
        <v>22</v>
      </c>
      <c r="H28" s="201">
        <v>2118</v>
      </c>
      <c r="I28" s="204">
        <v>3818</v>
      </c>
      <c r="J28" s="191">
        <f t="shared" si="1"/>
        <v>-0.10354543320028176</v>
      </c>
      <c r="N28" s="30"/>
      <c r="P28" s="30"/>
    </row>
    <row r="29" spans="1:16">
      <c r="A29" s="19" t="s">
        <v>65</v>
      </c>
      <c r="B29" s="204">
        <v>311</v>
      </c>
      <c r="C29" s="200">
        <v>255</v>
      </c>
      <c r="D29" s="215">
        <v>227</v>
      </c>
      <c r="E29" s="215">
        <v>10</v>
      </c>
      <c r="F29" s="215">
        <v>21</v>
      </c>
      <c r="G29" s="203">
        <f t="shared" si="0"/>
        <v>1</v>
      </c>
      <c r="H29" s="201">
        <v>259</v>
      </c>
      <c r="I29" s="204">
        <v>290</v>
      </c>
      <c r="J29" s="191">
        <f t="shared" si="1"/>
        <v>-6.7524115755627015E-2</v>
      </c>
      <c r="N29" s="30"/>
      <c r="P29" s="30"/>
    </row>
    <row r="30" spans="1:16">
      <c r="A30" s="19" t="s">
        <v>18</v>
      </c>
      <c r="B30" s="204">
        <v>120</v>
      </c>
      <c r="C30" s="200">
        <v>175</v>
      </c>
      <c r="D30" s="215">
        <v>145</v>
      </c>
      <c r="E30" s="215">
        <v>15</v>
      </c>
      <c r="F30" s="215">
        <v>11</v>
      </c>
      <c r="G30" s="203">
        <f t="shared" si="0"/>
        <v>10</v>
      </c>
      <c r="H30" s="201">
        <v>181</v>
      </c>
      <c r="I30" s="204">
        <v>117</v>
      </c>
      <c r="J30" s="191">
        <f t="shared" si="1"/>
        <v>-2.5000000000000001E-2</v>
      </c>
      <c r="N30" s="30"/>
      <c r="P30" s="30"/>
    </row>
    <row r="31" spans="1:16">
      <c r="A31" s="19" t="s">
        <v>19</v>
      </c>
      <c r="B31" s="204">
        <v>1514</v>
      </c>
      <c r="C31" s="200">
        <v>775</v>
      </c>
      <c r="D31" s="215">
        <v>929</v>
      </c>
      <c r="E31" s="215">
        <v>22</v>
      </c>
      <c r="F31" s="215">
        <v>78</v>
      </c>
      <c r="G31" s="203">
        <f t="shared" si="0"/>
        <v>14</v>
      </c>
      <c r="H31" s="201">
        <v>1043</v>
      </c>
      <c r="I31" s="204">
        <v>1283</v>
      </c>
      <c r="J31" s="191">
        <f t="shared" si="1"/>
        <v>-0.15257595772787319</v>
      </c>
      <c r="N31" s="30"/>
      <c r="P31" s="30"/>
    </row>
    <row r="32" spans="1:16">
      <c r="A32" s="19" t="s">
        <v>20</v>
      </c>
      <c r="B32" s="204">
        <v>44</v>
      </c>
      <c r="C32" s="200">
        <v>56</v>
      </c>
      <c r="D32" s="215">
        <v>62</v>
      </c>
      <c r="E32" s="215">
        <v>4</v>
      </c>
      <c r="F32" s="215">
        <v>0</v>
      </c>
      <c r="G32" s="203">
        <f t="shared" si="0"/>
        <v>1</v>
      </c>
      <c r="H32" s="201">
        <v>67</v>
      </c>
      <c r="I32" s="204">
        <v>32</v>
      </c>
      <c r="J32" s="191">
        <f t="shared" si="1"/>
        <v>-0.27272727272727271</v>
      </c>
      <c r="N32" s="30"/>
      <c r="P32" s="30"/>
    </row>
    <row r="33" spans="1:16" ht="15.75" thickBot="1">
      <c r="A33" s="20" t="s">
        <v>21</v>
      </c>
      <c r="B33" s="235">
        <v>5478</v>
      </c>
      <c r="C33" s="200">
        <v>1704</v>
      </c>
      <c r="D33" s="216">
        <v>1001</v>
      </c>
      <c r="E33" s="216">
        <v>336</v>
      </c>
      <c r="F33" s="216">
        <v>504</v>
      </c>
      <c r="G33" s="232">
        <f t="shared" si="0"/>
        <v>30</v>
      </c>
      <c r="H33" s="201">
        <v>1871</v>
      </c>
      <c r="I33" s="204">
        <v>5327</v>
      </c>
      <c r="J33" s="233">
        <f t="shared" si="1"/>
        <v>-2.7564804673238408E-2</v>
      </c>
      <c r="N33" s="30"/>
      <c r="P33" s="30"/>
    </row>
    <row r="34" spans="1:16" ht="13.5" customHeight="1" thickTop="1" thickBot="1">
      <c r="A34" s="87" t="s">
        <v>22</v>
      </c>
      <c r="B34" s="236">
        <f>SUM(B5:B33)</f>
        <v>135451</v>
      </c>
      <c r="C34" s="227">
        <f>SUM(C5:C33)</f>
        <v>48112</v>
      </c>
      <c r="D34" s="228">
        <f t="shared" ref="D34:G34" si="2">SUM(D5:D33)</f>
        <v>39662</v>
      </c>
      <c r="E34" s="229">
        <f t="shared" si="2"/>
        <v>6726</v>
      </c>
      <c r="F34" s="229">
        <f t="shared" si="2"/>
        <v>11492</v>
      </c>
      <c r="G34" s="229">
        <f t="shared" si="2"/>
        <v>2069</v>
      </c>
      <c r="H34" s="230">
        <f t="shared" ref="H34:I34" si="3">SUM(H5:H33)</f>
        <v>59949</v>
      </c>
      <c r="I34" s="231">
        <f t="shared" si="3"/>
        <v>124196</v>
      </c>
      <c r="J34" s="234">
        <f t="shared" si="1"/>
        <v>-8.3092778938509124E-2</v>
      </c>
    </row>
    <row r="35" spans="1:16" ht="15.75" thickTop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</row>
    <row r="36" spans="1:16" ht="20.25" customHeight="1">
      <c r="A36" s="174" t="s">
        <v>101</v>
      </c>
      <c r="B36" s="175" t="s">
        <v>106</v>
      </c>
      <c r="C36" s="175"/>
      <c r="D36" s="175"/>
      <c r="E36" s="175"/>
      <c r="F36" s="175"/>
      <c r="G36" s="176"/>
      <c r="H36" s="171"/>
      <c r="I36" s="173"/>
      <c r="J36" s="173"/>
      <c r="K36" s="1"/>
      <c r="L36" s="1"/>
      <c r="M36" s="93"/>
      <c r="N36" s="30"/>
    </row>
    <row r="37" spans="1:16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</row>
    <row r="38" spans="1:16">
      <c r="H38" s="30"/>
    </row>
  </sheetData>
  <mergeCells count="3">
    <mergeCell ref="D3:H3"/>
    <mergeCell ref="A2:M2"/>
    <mergeCell ref="A1:M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3" scale="6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I7" sqref="I7"/>
    </sheetView>
  </sheetViews>
  <sheetFormatPr defaultRowHeight="15"/>
  <cols>
    <col min="1" max="1" width="7.85546875" style="1" customWidth="1"/>
    <col min="2" max="6" width="12.7109375" customWidth="1"/>
    <col min="7" max="7" width="14.140625" customWidth="1"/>
  </cols>
  <sheetData>
    <row r="1" spans="1:10" ht="37.5">
      <c r="A1" s="279" t="s">
        <v>44</v>
      </c>
      <c r="B1" s="279"/>
      <c r="C1" s="279"/>
      <c r="D1" s="279"/>
      <c r="E1" s="279"/>
      <c r="F1" s="279"/>
      <c r="G1" s="279"/>
    </row>
    <row r="2" spans="1:10">
      <c r="B2" s="1"/>
      <c r="C2" s="1"/>
      <c r="D2" s="1"/>
      <c r="E2" s="1"/>
      <c r="F2" s="1"/>
      <c r="G2" s="1"/>
    </row>
    <row r="3" spans="1:10" ht="23.25">
      <c r="B3" s="281" t="s">
        <v>23</v>
      </c>
      <c r="C3" s="281"/>
      <c r="D3" s="281"/>
      <c r="E3" s="281"/>
      <c r="F3" s="281"/>
      <c r="G3" s="10"/>
    </row>
    <row r="4" spans="1:10" ht="23.25">
      <c r="B4" s="281" t="s">
        <v>126</v>
      </c>
      <c r="C4" s="281"/>
      <c r="D4" s="281"/>
      <c r="E4" s="281"/>
      <c r="F4" s="281"/>
      <c r="G4" s="10"/>
    </row>
    <row r="5" spans="1:10" ht="24" thickBot="1">
      <c r="B5" s="3"/>
      <c r="C5" s="3"/>
      <c r="D5" s="3"/>
      <c r="E5" s="3"/>
      <c r="F5" s="3"/>
      <c r="G5" s="1"/>
    </row>
    <row r="6" spans="1:10" ht="24.75" thickTop="1" thickBot="1">
      <c r="B6" s="24">
        <v>2017</v>
      </c>
      <c r="C6" s="24">
        <v>2018</v>
      </c>
      <c r="D6" s="24">
        <v>2019</v>
      </c>
      <c r="E6" s="24">
        <v>2020</v>
      </c>
      <c r="F6" s="24">
        <v>2021</v>
      </c>
      <c r="G6" s="10"/>
    </row>
    <row r="7" spans="1:10" ht="21.75" thickTop="1" thickBot="1">
      <c r="B7" s="22">
        <v>48555</v>
      </c>
      <c r="C7" s="23">
        <v>49968</v>
      </c>
      <c r="D7" s="23">
        <v>50874</v>
      </c>
      <c r="E7" s="23">
        <v>42049</v>
      </c>
      <c r="F7" s="23">
        <v>48112</v>
      </c>
      <c r="G7" s="10"/>
      <c r="J7" s="1" t="s">
        <v>128</v>
      </c>
    </row>
    <row r="8" spans="1:10" ht="15.75" thickTop="1">
      <c r="B8" s="1"/>
      <c r="C8" s="1"/>
      <c r="D8" s="1"/>
      <c r="E8" s="1"/>
      <c r="F8" s="1"/>
    </row>
    <row r="9" spans="1:10">
      <c r="B9" s="1"/>
      <c r="C9" s="1"/>
      <c r="D9" s="1"/>
      <c r="E9" s="1"/>
    </row>
    <row r="10" spans="1:10">
      <c r="B10" s="1"/>
      <c r="C10" s="1"/>
      <c r="D10" s="1"/>
      <c r="E10" s="1"/>
    </row>
    <row r="11" spans="1:10">
      <c r="B11" s="1"/>
      <c r="C11" s="1"/>
      <c r="D11" s="1"/>
      <c r="E11" s="1"/>
    </row>
    <row r="12" spans="1:10">
      <c r="B12" s="1"/>
      <c r="C12" s="1"/>
      <c r="D12" s="1"/>
      <c r="E12" s="1"/>
    </row>
    <row r="13" spans="1:10">
      <c r="B13" s="1"/>
      <c r="C13" s="1"/>
      <c r="D13" s="1"/>
      <c r="E13" s="1"/>
    </row>
    <row r="14" spans="1:10">
      <c r="B14" s="1"/>
      <c r="C14" s="1"/>
      <c r="D14" s="1"/>
      <c r="E14" s="1"/>
    </row>
    <row r="15" spans="1:10">
      <c r="B15" s="1"/>
      <c r="C15" s="1"/>
      <c r="D15" s="1"/>
      <c r="E15" s="1"/>
    </row>
    <row r="16" spans="1:10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  <row r="21" spans="2:5">
      <c r="B21" s="1"/>
      <c r="C21" s="1"/>
      <c r="D21" s="1"/>
      <c r="E21" s="1"/>
    </row>
    <row r="22" spans="2:5">
      <c r="B22" s="1"/>
      <c r="C22" s="1"/>
      <c r="D22" s="1"/>
      <c r="E22" s="1"/>
    </row>
    <row r="23" spans="2:5">
      <c r="B23" s="1"/>
      <c r="C23" s="1"/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  <row r="31" spans="2:5">
      <c r="B31" s="1"/>
      <c r="C31" s="1"/>
      <c r="D31" s="1"/>
      <c r="E31" s="1"/>
    </row>
    <row r="32" spans="2:5">
      <c r="B32" s="1"/>
      <c r="C32" s="1"/>
      <c r="D32" s="1"/>
      <c r="E32" s="1"/>
    </row>
    <row r="33" spans="2:7">
      <c r="B33" s="1"/>
      <c r="C33" s="1"/>
      <c r="D33" s="1"/>
      <c r="E33" s="1"/>
    </row>
    <row r="34" spans="2:7">
      <c r="B34" s="1"/>
      <c r="C34" s="1"/>
      <c r="D34" s="1"/>
      <c r="E34" s="1"/>
    </row>
    <row r="35" spans="2:7">
      <c r="B35" s="1"/>
      <c r="C35" s="1"/>
      <c r="D35" s="1"/>
      <c r="E35" s="1"/>
    </row>
    <row r="36" spans="2:7">
      <c r="B36" s="1"/>
      <c r="C36" s="1"/>
      <c r="D36" s="1"/>
      <c r="E36" s="1"/>
    </row>
    <row r="37" spans="2:7">
      <c r="B37" s="1"/>
      <c r="C37" s="1"/>
      <c r="D37" s="1"/>
      <c r="E37" s="1"/>
    </row>
    <row r="38" spans="2:7">
      <c r="B38" s="1"/>
      <c r="C38" s="1"/>
      <c r="D38" s="1"/>
      <c r="E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0" workbookViewId="0">
      <selection activeCell="H11" sqref="H11"/>
    </sheetView>
  </sheetViews>
  <sheetFormatPr defaultRowHeight="15"/>
  <cols>
    <col min="1" max="1" width="7.5703125" style="1" customWidth="1"/>
    <col min="2" max="6" width="12.7109375" customWidth="1"/>
    <col min="7" max="7" width="11.85546875" customWidth="1"/>
  </cols>
  <sheetData>
    <row r="1" spans="1:7" ht="37.5">
      <c r="A1" s="279" t="s">
        <v>44</v>
      </c>
      <c r="B1" s="279"/>
      <c r="C1" s="279"/>
      <c r="D1" s="279"/>
      <c r="E1" s="279"/>
      <c r="F1" s="279"/>
      <c r="G1" s="279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81" t="s">
        <v>25</v>
      </c>
      <c r="C3" s="281"/>
      <c r="D3" s="281"/>
      <c r="E3" s="281"/>
      <c r="F3" s="281"/>
      <c r="G3" s="10"/>
    </row>
    <row r="4" spans="1:7" ht="23.25">
      <c r="A4" s="10"/>
      <c r="B4" s="281" t="s">
        <v>127</v>
      </c>
      <c r="C4" s="281"/>
      <c r="D4" s="281"/>
      <c r="E4" s="281"/>
      <c r="F4" s="281"/>
      <c r="G4" s="10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4">
        <v>2017</v>
      </c>
      <c r="C6" s="24">
        <v>2018</v>
      </c>
      <c r="D6" s="24">
        <v>2019</v>
      </c>
      <c r="E6" s="24">
        <v>2020</v>
      </c>
      <c r="F6" s="24">
        <v>2021</v>
      </c>
      <c r="G6" s="10"/>
    </row>
    <row r="7" spans="1:7" ht="21.75" thickTop="1" thickBot="1">
      <c r="A7" s="10"/>
      <c r="B7" s="32">
        <v>75856</v>
      </c>
      <c r="C7" s="23">
        <v>68120</v>
      </c>
      <c r="D7" s="23">
        <v>66684</v>
      </c>
      <c r="E7" s="23">
        <v>57351</v>
      </c>
      <c r="F7" s="23">
        <v>59949</v>
      </c>
      <c r="G7" s="10"/>
    </row>
    <row r="8" spans="1:7" ht="15.75" thickTop="1"/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F8" sqref="F8"/>
    </sheetView>
  </sheetViews>
  <sheetFormatPr defaultRowHeight="15"/>
  <cols>
    <col min="1" max="1" width="8" style="1" customWidth="1"/>
    <col min="2" max="6" width="12.7109375" customWidth="1"/>
    <col min="7" max="7" width="11.5703125" customWidth="1"/>
  </cols>
  <sheetData>
    <row r="1" spans="1:7" ht="37.5">
      <c r="A1" s="279" t="s">
        <v>44</v>
      </c>
      <c r="B1" s="279"/>
      <c r="C1" s="279"/>
      <c r="D1" s="279"/>
      <c r="E1" s="279"/>
      <c r="F1" s="279"/>
      <c r="G1" s="279"/>
    </row>
    <row r="2" spans="1:7">
      <c r="B2" s="1"/>
      <c r="C2" s="1"/>
      <c r="D2" s="1"/>
      <c r="E2" s="1"/>
      <c r="F2" s="1"/>
      <c r="G2" s="1"/>
    </row>
    <row r="3" spans="1:7" ht="23.25">
      <c r="A3" s="10"/>
      <c r="B3" s="281" t="s">
        <v>24</v>
      </c>
      <c r="C3" s="281"/>
      <c r="D3" s="281"/>
      <c r="E3" s="281"/>
      <c r="F3" s="281"/>
      <c r="G3" s="1"/>
    </row>
    <row r="4" spans="1:7" ht="23.25">
      <c r="A4" s="10"/>
      <c r="B4" s="281" t="s">
        <v>127</v>
      </c>
      <c r="C4" s="281"/>
      <c r="D4" s="281"/>
      <c r="E4" s="281"/>
      <c r="F4" s="281"/>
      <c r="G4" s="1"/>
    </row>
    <row r="5" spans="1:7" ht="24" thickBot="1">
      <c r="B5" s="3"/>
      <c r="C5" s="3"/>
      <c r="D5" s="3"/>
      <c r="E5" s="3"/>
      <c r="F5" s="3"/>
      <c r="G5" s="1"/>
    </row>
    <row r="6" spans="1:7" ht="24.75" thickTop="1" thickBot="1">
      <c r="A6" s="10"/>
      <c r="B6" s="24">
        <v>2017</v>
      </c>
      <c r="C6" s="24">
        <v>2018</v>
      </c>
      <c r="D6" s="24">
        <v>2019</v>
      </c>
      <c r="E6" s="24">
        <v>2020</v>
      </c>
      <c r="F6" s="24">
        <v>2021</v>
      </c>
    </row>
    <row r="7" spans="1:7" ht="21.75" thickTop="1" thickBot="1">
      <c r="A7" s="10"/>
      <c r="B7" s="32">
        <v>184410</v>
      </c>
      <c r="C7" s="31">
        <v>165896</v>
      </c>
      <c r="D7" s="31">
        <v>149958</v>
      </c>
      <c r="E7" s="31">
        <v>135451</v>
      </c>
      <c r="F7" s="31">
        <v>124196</v>
      </c>
    </row>
    <row r="8" spans="1:7" ht="15.75" thickTop="1"/>
    <row r="39" spans="2:7">
      <c r="B39" s="1"/>
      <c r="C39" s="1"/>
      <c r="D39" s="1"/>
      <c r="E39" s="1"/>
      <c r="F39" s="1"/>
      <c r="G39" s="1"/>
    </row>
  </sheetData>
  <mergeCells count="3">
    <mergeCell ref="B3:F3"/>
    <mergeCell ref="B4:F4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F32" sqref="F32"/>
    </sheetView>
  </sheetViews>
  <sheetFormatPr defaultColWidth="9.140625" defaultRowHeight="15"/>
  <cols>
    <col min="1" max="1" width="43.42578125" style="1" bestFit="1" customWidth="1"/>
    <col min="2" max="2" width="12" style="1" bestFit="1" customWidth="1"/>
    <col min="3" max="3" width="14" style="1" customWidth="1"/>
    <col min="4" max="4" width="14.5703125" style="1" customWidth="1"/>
    <col min="5" max="5" width="14" style="1" bestFit="1" customWidth="1"/>
    <col min="6" max="7" width="16.7109375" style="1" customWidth="1"/>
    <col min="8" max="16384" width="9.140625" style="1"/>
  </cols>
  <sheetData>
    <row r="1" spans="1:7" ht="33.75">
      <c r="A1" s="285" t="s">
        <v>44</v>
      </c>
      <c r="B1" s="285"/>
      <c r="C1" s="285"/>
      <c r="D1" s="285"/>
      <c r="E1" s="285"/>
      <c r="F1" s="285"/>
      <c r="G1" s="285"/>
    </row>
    <row r="2" spans="1:7" ht="29.25">
      <c r="A2" s="286" t="s">
        <v>66</v>
      </c>
      <c r="B2" s="286"/>
      <c r="C2" s="286"/>
      <c r="D2" s="286"/>
      <c r="E2" s="286"/>
      <c r="F2" s="286"/>
      <c r="G2" s="286"/>
    </row>
    <row r="3" spans="1:7" ht="20.25" customHeight="1">
      <c r="A3" s="322" t="s">
        <v>113</v>
      </c>
      <c r="B3" s="322"/>
      <c r="C3" s="322"/>
      <c r="D3" s="322"/>
      <c r="E3" s="322"/>
      <c r="F3" s="322"/>
      <c r="G3" s="322"/>
    </row>
    <row r="4" spans="1:7">
      <c r="A4" s="112"/>
      <c r="B4" s="112"/>
      <c r="C4" s="317" t="s">
        <v>67</v>
      </c>
      <c r="D4" s="317"/>
      <c r="E4" s="317"/>
      <c r="F4" s="317"/>
      <c r="G4" s="112"/>
    </row>
    <row r="5" spans="1:7" ht="54.75" customHeight="1" thickBot="1">
      <c r="A5" s="113" t="s">
        <v>0</v>
      </c>
      <c r="B5" s="113" t="s">
        <v>82</v>
      </c>
      <c r="C5" s="113" t="s">
        <v>83</v>
      </c>
      <c r="D5" s="113" t="s">
        <v>84</v>
      </c>
      <c r="E5" s="113" t="s">
        <v>85</v>
      </c>
      <c r="F5" s="113" t="s">
        <v>86</v>
      </c>
      <c r="G5" s="113" t="s">
        <v>87</v>
      </c>
    </row>
    <row r="6" spans="1:7" ht="15.75" thickTop="1">
      <c r="A6" s="193" t="s">
        <v>104</v>
      </c>
      <c r="B6" s="217">
        <v>1495</v>
      </c>
      <c r="C6" s="218" t="s">
        <v>111</v>
      </c>
      <c r="D6" s="218">
        <v>5</v>
      </c>
      <c r="E6" s="218">
        <v>143</v>
      </c>
      <c r="F6" s="218">
        <v>6</v>
      </c>
      <c r="G6" s="189">
        <f>B6-SUM(C6:F6)</f>
        <v>1341</v>
      </c>
    </row>
    <row r="7" spans="1:7">
      <c r="A7" s="194" t="s">
        <v>58</v>
      </c>
      <c r="B7" s="217">
        <v>905</v>
      </c>
      <c r="C7" s="218" t="s">
        <v>111</v>
      </c>
      <c r="D7" s="218">
        <v>11</v>
      </c>
      <c r="E7" s="218">
        <v>11</v>
      </c>
      <c r="F7" s="218">
        <v>1</v>
      </c>
      <c r="G7" s="189">
        <f t="shared" ref="G7:G34" si="0">B7-SUM(C7:F7)</f>
        <v>882</v>
      </c>
    </row>
    <row r="8" spans="1:7">
      <c r="A8" s="194" t="s">
        <v>2</v>
      </c>
      <c r="B8" s="217">
        <v>502</v>
      </c>
      <c r="C8" s="219" t="s">
        <v>111</v>
      </c>
      <c r="D8" s="219">
        <v>12</v>
      </c>
      <c r="E8" s="219">
        <v>6</v>
      </c>
      <c r="F8" s="219" t="s">
        <v>111</v>
      </c>
      <c r="G8" s="189">
        <f t="shared" si="0"/>
        <v>484</v>
      </c>
    </row>
    <row r="9" spans="1:7">
      <c r="A9" s="194" t="s">
        <v>3</v>
      </c>
      <c r="B9" s="217">
        <v>2497</v>
      </c>
      <c r="C9" s="219">
        <v>2</v>
      </c>
      <c r="D9" s="219">
        <v>139</v>
      </c>
      <c r="E9" s="219">
        <v>8</v>
      </c>
      <c r="F9" s="219">
        <v>1</v>
      </c>
      <c r="G9" s="189">
        <f t="shared" si="0"/>
        <v>2347</v>
      </c>
    </row>
    <row r="10" spans="1:7">
      <c r="A10" s="194" t="s">
        <v>59</v>
      </c>
      <c r="B10" s="217">
        <v>1188</v>
      </c>
      <c r="C10" s="219">
        <v>3</v>
      </c>
      <c r="D10" s="219">
        <v>111</v>
      </c>
      <c r="E10" s="219">
        <v>8</v>
      </c>
      <c r="F10" s="219">
        <v>1</v>
      </c>
      <c r="G10" s="189">
        <f t="shared" si="0"/>
        <v>1065</v>
      </c>
    </row>
    <row r="11" spans="1:7">
      <c r="A11" s="194" t="s">
        <v>4</v>
      </c>
      <c r="B11" s="217">
        <v>11338</v>
      </c>
      <c r="C11" s="219">
        <v>5</v>
      </c>
      <c r="D11" s="219">
        <v>176</v>
      </c>
      <c r="E11" s="219">
        <v>88</v>
      </c>
      <c r="F11" s="219">
        <v>34</v>
      </c>
      <c r="G11" s="189">
        <f t="shared" si="0"/>
        <v>11035</v>
      </c>
    </row>
    <row r="12" spans="1:7">
      <c r="A12" s="194" t="s">
        <v>60</v>
      </c>
      <c r="B12" s="217">
        <v>4481</v>
      </c>
      <c r="C12" s="219">
        <v>1</v>
      </c>
      <c r="D12" s="219">
        <v>69</v>
      </c>
      <c r="E12" s="219">
        <v>16</v>
      </c>
      <c r="F12" s="219">
        <v>7</v>
      </c>
      <c r="G12" s="189">
        <f t="shared" si="0"/>
        <v>4388</v>
      </c>
    </row>
    <row r="13" spans="1:7">
      <c r="A13" s="194" t="s">
        <v>5</v>
      </c>
      <c r="B13" s="217">
        <v>2157</v>
      </c>
      <c r="C13" s="219">
        <v>1</v>
      </c>
      <c r="D13" s="219">
        <v>31</v>
      </c>
      <c r="E13" s="219">
        <v>3</v>
      </c>
      <c r="F13" s="219">
        <v>10</v>
      </c>
      <c r="G13" s="189">
        <f t="shared" si="0"/>
        <v>2112</v>
      </c>
    </row>
    <row r="14" spans="1:7">
      <c r="A14" s="194" t="s">
        <v>61</v>
      </c>
      <c r="B14" s="217">
        <v>596</v>
      </c>
      <c r="C14" s="219">
        <v>1</v>
      </c>
      <c r="D14" s="219">
        <v>3</v>
      </c>
      <c r="E14" s="219" t="s">
        <v>111</v>
      </c>
      <c r="F14" s="219" t="s">
        <v>111</v>
      </c>
      <c r="G14" s="189">
        <f t="shared" si="0"/>
        <v>592</v>
      </c>
    </row>
    <row r="15" spans="1:7">
      <c r="A15" s="194" t="s">
        <v>6</v>
      </c>
      <c r="B15" s="217">
        <v>233</v>
      </c>
      <c r="C15" s="219" t="s">
        <v>111</v>
      </c>
      <c r="D15" s="219">
        <v>15</v>
      </c>
      <c r="E15" s="219">
        <v>6</v>
      </c>
      <c r="F15" s="219" t="s">
        <v>111</v>
      </c>
      <c r="G15" s="189">
        <f t="shared" si="0"/>
        <v>212</v>
      </c>
    </row>
    <row r="16" spans="1:7">
      <c r="A16" s="194" t="s">
        <v>7</v>
      </c>
      <c r="B16" s="217">
        <v>2845</v>
      </c>
      <c r="C16" s="219">
        <v>1</v>
      </c>
      <c r="D16" s="219">
        <v>25</v>
      </c>
      <c r="E16" s="219">
        <v>26</v>
      </c>
      <c r="F16" s="219">
        <v>9</v>
      </c>
      <c r="G16" s="189">
        <f t="shared" si="0"/>
        <v>2784</v>
      </c>
    </row>
    <row r="17" spans="1:7">
      <c r="A17" s="194" t="s">
        <v>8</v>
      </c>
      <c r="B17" s="217">
        <v>46213</v>
      </c>
      <c r="C17" s="219">
        <v>23</v>
      </c>
      <c r="D17" s="219">
        <v>397</v>
      </c>
      <c r="E17" s="220">
        <v>368</v>
      </c>
      <c r="F17" s="219">
        <v>75</v>
      </c>
      <c r="G17" s="189">
        <f t="shared" si="0"/>
        <v>45350</v>
      </c>
    </row>
    <row r="18" spans="1:7">
      <c r="A18" s="194" t="s">
        <v>9</v>
      </c>
      <c r="B18" s="217">
        <v>1840</v>
      </c>
      <c r="C18" s="219">
        <v>3</v>
      </c>
      <c r="D18" s="219">
        <v>25</v>
      </c>
      <c r="E18" s="219">
        <v>49</v>
      </c>
      <c r="F18" s="219">
        <v>16</v>
      </c>
      <c r="G18" s="189">
        <f t="shared" si="0"/>
        <v>1747</v>
      </c>
    </row>
    <row r="19" spans="1:7">
      <c r="A19" s="194" t="s">
        <v>62</v>
      </c>
      <c r="B19" s="217">
        <v>1679</v>
      </c>
      <c r="C19" s="219" t="s">
        <v>111</v>
      </c>
      <c r="D19" s="219">
        <v>4</v>
      </c>
      <c r="E19" s="219">
        <v>2</v>
      </c>
      <c r="F19" s="219">
        <v>5</v>
      </c>
      <c r="G19" s="189">
        <f t="shared" si="0"/>
        <v>1668</v>
      </c>
    </row>
    <row r="20" spans="1:7">
      <c r="A20" s="194" t="s">
        <v>10</v>
      </c>
      <c r="B20" s="217">
        <v>5923</v>
      </c>
      <c r="C20" s="219">
        <v>5</v>
      </c>
      <c r="D20" s="219">
        <v>34</v>
      </c>
      <c r="E20" s="219">
        <v>13</v>
      </c>
      <c r="F20" s="219">
        <v>18</v>
      </c>
      <c r="G20" s="189">
        <f t="shared" si="0"/>
        <v>5853</v>
      </c>
    </row>
    <row r="21" spans="1:7">
      <c r="A21" s="194" t="s">
        <v>11</v>
      </c>
      <c r="B21" s="217">
        <v>2287</v>
      </c>
      <c r="C21" s="219">
        <v>1</v>
      </c>
      <c r="D21" s="219">
        <v>39</v>
      </c>
      <c r="E21" s="219">
        <v>14</v>
      </c>
      <c r="F21" s="219">
        <v>10</v>
      </c>
      <c r="G21" s="189">
        <f t="shared" si="0"/>
        <v>2223</v>
      </c>
    </row>
    <row r="22" spans="1:7">
      <c r="A22" s="194" t="s">
        <v>12</v>
      </c>
      <c r="B22" s="217">
        <v>741</v>
      </c>
      <c r="C22" s="219">
        <v>1</v>
      </c>
      <c r="D22" s="219">
        <v>2</v>
      </c>
      <c r="E22" s="220">
        <v>22</v>
      </c>
      <c r="F22" s="219">
        <v>1</v>
      </c>
      <c r="G22" s="189">
        <f t="shared" si="0"/>
        <v>715</v>
      </c>
    </row>
    <row r="23" spans="1:7">
      <c r="A23" s="194" t="s">
        <v>13</v>
      </c>
      <c r="B23" s="217">
        <v>2586</v>
      </c>
      <c r="C23" s="219" t="s">
        <v>111</v>
      </c>
      <c r="D23" s="219">
        <v>18</v>
      </c>
      <c r="E23" s="219">
        <v>148</v>
      </c>
      <c r="F23" s="219">
        <v>4</v>
      </c>
      <c r="G23" s="189">
        <f t="shared" si="0"/>
        <v>2416</v>
      </c>
    </row>
    <row r="24" spans="1:7">
      <c r="A24" s="194" t="s">
        <v>14</v>
      </c>
      <c r="B24" s="217">
        <v>3106</v>
      </c>
      <c r="C24" s="219">
        <v>1</v>
      </c>
      <c r="D24" s="219">
        <v>32</v>
      </c>
      <c r="E24" s="219">
        <v>12</v>
      </c>
      <c r="F24" s="219">
        <v>15</v>
      </c>
      <c r="G24" s="189">
        <f t="shared" si="0"/>
        <v>3046</v>
      </c>
    </row>
    <row r="25" spans="1:7">
      <c r="A25" s="194" t="s">
        <v>63</v>
      </c>
      <c r="B25" s="217">
        <v>3405</v>
      </c>
      <c r="C25" s="219">
        <v>1</v>
      </c>
      <c r="D25" s="219">
        <v>30</v>
      </c>
      <c r="E25" s="219">
        <v>23</v>
      </c>
      <c r="F25" s="219">
        <v>4</v>
      </c>
      <c r="G25" s="189">
        <f t="shared" si="0"/>
        <v>3347</v>
      </c>
    </row>
    <row r="26" spans="1:7">
      <c r="A26" s="194" t="s">
        <v>15</v>
      </c>
      <c r="B26" s="217">
        <v>2276</v>
      </c>
      <c r="C26" s="219" t="s">
        <v>111</v>
      </c>
      <c r="D26" s="219">
        <v>17</v>
      </c>
      <c r="E26" s="219">
        <v>14</v>
      </c>
      <c r="F26" s="219">
        <v>15</v>
      </c>
      <c r="G26" s="189">
        <f t="shared" si="0"/>
        <v>2230</v>
      </c>
    </row>
    <row r="27" spans="1:7">
      <c r="A27" s="194" t="s">
        <v>64</v>
      </c>
      <c r="B27" s="217">
        <v>7449</v>
      </c>
      <c r="C27" s="219">
        <v>2</v>
      </c>
      <c r="D27" s="219">
        <v>273</v>
      </c>
      <c r="E27" s="219">
        <v>19</v>
      </c>
      <c r="F27" s="219">
        <v>30</v>
      </c>
      <c r="G27" s="189">
        <f t="shared" si="0"/>
        <v>7125</v>
      </c>
    </row>
    <row r="28" spans="1:7">
      <c r="A28" s="194" t="s">
        <v>16</v>
      </c>
      <c r="B28" s="217">
        <v>7621</v>
      </c>
      <c r="C28" s="219">
        <v>3</v>
      </c>
      <c r="D28" s="219">
        <v>54</v>
      </c>
      <c r="E28" s="219">
        <v>23</v>
      </c>
      <c r="F28" s="219">
        <v>26</v>
      </c>
      <c r="G28" s="189">
        <f t="shared" si="0"/>
        <v>7515</v>
      </c>
    </row>
    <row r="29" spans="1:7">
      <c r="A29" s="194" t="s">
        <v>17</v>
      </c>
      <c r="B29" s="217">
        <v>3818</v>
      </c>
      <c r="C29" s="219" t="s">
        <v>111</v>
      </c>
      <c r="D29" s="219">
        <v>34</v>
      </c>
      <c r="E29" s="219">
        <v>24</v>
      </c>
      <c r="F29" s="219">
        <v>9</v>
      </c>
      <c r="G29" s="189">
        <f t="shared" si="0"/>
        <v>3751</v>
      </c>
    </row>
    <row r="30" spans="1:7">
      <c r="A30" s="194" t="s">
        <v>65</v>
      </c>
      <c r="B30" s="217">
        <v>290</v>
      </c>
      <c r="C30" s="219" t="s">
        <v>111</v>
      </c>
      <c r="D30" s="219">
        <v>10</v>
      </c>
      <c r="E30" s="219">
        <v>3</v>
      </c>
      <c r="F30" s="219" t="s">
        <v>111</v>
      </c>
      <c r="G30" s="189">
        <f t="shared" si="0"/>
        <v>277</v>
      </c>
    </row>
    <row r="31" spans="1:7">
      <c r="A31" s="194" t="s">
        <v>18</v>
      </c>
      <c r="B31" s="217">
        <v>117</v>
      </c>
      <c r="C31" s="219">
        <v>2</v>
      </c>
      <c r="D31" s="219">
        <v>6</v>
      </c>
      <c r="E31" s="219" t="s">
        <v>111</v>
      </c>
      <c r="F31" s="219">
        <v>1</v>
      </c>
      <c r="G31" s="189">
        <f t="shared" si="0"/>
        <v>108</v>
      </c>
    </row>
    <row r="32" spans="1:7">
      <c r="A32" s="194" t="s">
        <v>19</v>
      </c>
      <c r="B32" s="217">
        <v>1283</v>
      </c>
      <c r="C32" s="219" t="s">
        <v>111</v>
      </c>
      <c r="D32" s="219">
        <v>9</v>
      </c>
      <c r="E32" s="219">
        <v>19</v>
      </c>
      <c r="F32" s="219">
        <v>11</v>
      </c>
      <c r="G32" s="189">
        <f t="shared" si="0"/>
        <v>1244</v>
      </c>
    </row>
    <row r="33" spans="1:8">
      <c r="A33" s="194" t="s">
        <v>20</v>
      </c>
      <c r="B33" s="217">
        <v>32</v>
      </c>
      <c r="C33" s="219" t="s">
        <v>111</v>
      </c>
      <c r="D33" s="219">
        <v>1</v>
      </c>
      <c r="E33" s="219" t="s">
        <v>111</v>
      </c>
      <c r="F33" s="219" t="s">
        <v>111</v>
      </c>
      <c r="G33" s="189">
        <f t="shared" si="0"/>
        <v>31</v>
      </c>
    </row>
    <row r="34" spans="1:8" ht="15.75" thickBot="1">
      <c r="A34" s="195" t="s">
        <v>21</v>
      </c>
      <c r="B34" s="217">
        <v>5327</v>
      </c>
      <c r="C34" s="219">
        <v>1</v>
      </c>
      <c r="D34" s="219">
        <v>77</v>
      </c>
      <c r="E34" s="220">
        <v>35</v>
      </c>
      <c r="F34" s="219">
        <v>13</v>
      </c>
      <c r="G34" s="189">
        <f t="shared" si="0"/>
        <v>5201</v>
      </c>
    </row>
    <row r="35" spans="1:8" ht="15.75" thickTop="1">
      <c r="A35" s="114" t="s">
        <v>22</v>
      </c>
      <c r="B35" s="190">
        <f>SUM(B6:B34)</f>
        <v>124230</v>
      </c>
      <c r="C35" s="190">
        <f t="shared" ref="C35:F35" si="1">SUM(C6:C34)</f>
        <v>57</v>
      </c>
      <c r="D35" s="190">
        <f t="shared" si="1"/>
        <v>1659</v>
      </c>
      <c r="E35" s="190">
        <f t="shared" si="1"/>
        <v>1103</v>
      </c>
      <c r="F35" s="190">
        <f t="shared" si="1"/>
        <v>322</v>
      </c>
      <c r="G35" s="190">
        <f>SUM(G6:G34)</f>
        <v>121089</v>
      </c>
    </row>
    <row r="37" spans="1:8" ht="62.25" customHeight="1">
      <c r="A37" s="284" t="s">
        <v>110</v>
      </c>
      <c r="B37" s="284"/>
      <c r="C37" s="284"/>
      <c r="D37" s="284"/>
      <c r="E37" s="284"/>
      <c r="F37" s="284"/>
      <c r="G37" s="284"/>
      <c r="H37" s="284"/>
    </row>
    <row r="38" spans="1:8">
      <c r="A38" s="283" t="s">
        <v>88</v>
      </c>
      <c r="B38" s="283"/>
      <c r="C38" s="283"/>
      <c r="D38" s="283"/>
      <c r="E38" s="283"/>
    </row>
  </sheetData>
  <mergeCells count="6">
    <mergeCell ref="A38:E38"/>
    <mergeCell ref="A1:G1"/>
    <mergeCell ref="A2:G2"/>
    <mergeCell ref="A3:G3"/>
    <mergeCell ref="C4:F4"/>
    <mergeCell ref="A37:H37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E6" sqref="E6:E7"/>
    </sheetView>
  </sheetViews>
  <sheetFormatPr defaultRowHeight="15"/>
  <cols>
    <col min="1" max="1" width="7.140625" customWidth="1"/>
    <col min="2" max="6" width="12.7109375" customWidth="1"/>
  </cols>
  <sheetData>
    <row r="1" spans="1:7" ht="47.25">
      <c r="A1" s="282" t="s">
        <v>43</v>
      </c>
      <c r="B1" s="282"/>
      <c r="C1" s="282"/>
      <c r="D1" s="282"/>
      <c r="E1" s="282"/>
      <c r="F1" s="282"/>
      <c r="G1" s="282"/>
    </row>
    <row r="2" spans="1:7">
      <c r="A2" s="1"/>
      <c r="B2" s="1"/>
      <c r="C2" s="1"/>
      <c r="D2" s="1"/>
      <c r="E2" s="1"/>
    </row>
    <row r="3" spans="1:7" ht="23.25">
      <c r="A3" s="281" t="s">
        <v>23</v>
      </c>
      <c r="B3" s="281"/>
      <c r="C3" s="281"/>
      <c r="D3" s="281"/>
      <c r="E3" s="281"/>
      <c r="F3" s="281"/>
      <c r="G3" s="281"/>
    </row>
    <row r="4" spans="1:7" ht="23.25">
      <c r="A4" s="1"/>
      <c r="B4" s="281" t="s">
        <v>114</v>
      </c>
      <c r="C4" s="281"/>
      <c r="D4" s="281"/>
      <c r="E4" s="281"/>
      <c r="F4" s="281"/>
      <c r="G4" s="10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"/>
      <c r="B6" s="24">
        <v>2017</v>
      </c>
      <c r="C6" s="24">
        <v>2018</v>
      </c>
      <c r="D6" s="24">
        <v>2019</v>
      </c>
      <c r="E6" s="24">
        <v>2020</v>
      </c>
      <c r="F6" s="24">
        <v>2021</v>
      </c>
    </row>
    <row r="7" spans="1:7" ht="21.75" thickTop="1" thickBot="1">
      <c r="A7" s="1"/>
      <c r="B7" s="105">
        <v>9343</v>
      </c>
      <c r="C7" s="105">
        <v>10659</v>
      </c>
      <c r="D7" s="105">
        <v>10758</v>
      </c>
      <c r="E7" s="105">
        <v>10163</v>
      </c>
      <c r="F7" s="105">
        <v>10797</v>
      </c>
    </row>
    <row r="8" spans="1:7" ht="15.75" thickTop="1">
      <c r="A8" s="1"/>
      <c r="B8" s="1"/>
      <c r="C8" s="1"/>
      <c r="D8" s="1"/>
      <c r="E8" s="1"/>
    </row>
    <row r="9" spans="1:7">
      <c r="A9" s="1"/>
      <c r="B9" s="1"/>
      <c r="C9" s="1"/>
      <c r="D9" s="1"/>
      <c r="E9" s="1"/>
    </row>
    <row r="10" spans="1:7">
      <c r="A10" s="1"/>
      <c r="B10" s="1"/>
      <c r="C10" s="1"/>
      <c r="D10" s="1"/>
      <c r="E10" s="1"/>
    </row>
    <row r="11" spans="1:7">
      <c r="A11" s="1"/>
      <c r="B11" s="1"/>
      <c r="C11" s="1"/>
    </row>
    <row r="12" spans="1:7">
      <c r="A12" s="1"/>
      <c r="B12" s="1"/>
      <c r="C12" s="1"/>
    </row>
    <row r="13" spans="1:7">
      <c r="A13" s="1"/>
      <c r="B13" s="1"/>
      <c r="C13" s="1"/>
    </row>
    <row r="14" spans="1:7">
      <c r="A14" s="1"/>
      <c r="B14" s="1"/>
      <c r="C14" s="1"/>
    </row>
    <row r="15" spans="1:7">
      <c r="A15" s="1"/>
      <c r="B15" s="1"/>
      <c r="C15" s="1"/>
    </row>
    <row r="16" spans="1:7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7">
      <c r="A33" s="1"/>
      <c r="B33" s="1"/>
      <c r="C33" s="1"/>
    </row>
    <row r="34" spans="1:7">
      <c r="A34" s="1"/>
      <c r="B34" s="1"/>
      <c r="C34" s="1"/>
    </row>
    <row r="35" spans="1:7">
      <c r="A35" s="1"/>
      <c r="B35" s="1"/>
      <c r="C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</sheetData>
  <mergeCells count="3">
    <mergeCell ref="B4:F4"/>
    <mergeCell ref="A3:G3"/>
    <mergeCell ref="A1:G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C2" sqref="C2:H2"/>
    </sheetView>
  </sheetViews>
  <sheetFormatPr defaultRowHeight="15"/>
  <cols>
    <col min="1" max="1" width="9.140625" style="1"/>
    <col min="2" max="2" width="7.42578125" customWidth="1"/>
    <col min="3" max="3" width="23.140625" bestFit="1" customWidth="1"/>
    <col min="4" max="10" width="13.28515625" bestFit="1" customWidth="1"/>
    <col min="11" max="13" width="12.42578125" bestFit="1" customWidth="1"/>
  </cols>
  <sheetData>
    <row r="1" spans="2:11" ht="44.25">
      <c r="B1" s="1"/>
      <c r="C1" s="323" t="s">
        <v>45</v>
      </c>
      <c r="D1" s="323"/>
      <c r="E1" s="323"/>
      <c r="F1" s="323"/>
      <c r="G1" s="323"/>
      <c r="H1" s="323"/>
      <c r="I1" s="1"/>
      <c r="J1" s="1"/>
      <c r="K1" s="1"/>
    </row>
    <row r="2" spans="2:11" ht="23.25">
      <c r="B2" s="6"/>
      <c r="C2" s="324" t="s">
        <v>46</v>
      </c>
      <c r="D2" s="324"/>
      <c r="E2" s="324"/>
      <c r="F2" s="324"/>
      <c r="G2" s="324"/>
      <c r="H2" s="324"/>
      <c r="I2" s="6"/>
      <c r="J2" s="6"/>
      <c r="K2" s="1"/>
    </row>
    <row r="3" spans="2:11" ht="23.25">
      <c r="B3" s="6"/>
      <c r="C3" s="324" t="s">
        <v>126</v>
      </c>
      <c r="D3" s="324"/>
      <c r="E3" s="324"/>
      <c r="F3" s="324"/>
      <c r="G3" s="324"/>
      <c r="H3" s="324"/>
      <c r="I3" s="6"/>
      <c r="J3" s="6"/>
      <c r="K3" s="1"/>
    </row>
    <row r="4" spans="2:11" ht="6.75" customHeight="1" thickBot="1">
      <c r="B4" s="1"/>
    </row>
    <row r="5" spans="2:11" ht="22.5" thickTop="1" thickBot="1">
      <c r="C5" s="40" t="s">
        <v>26</v>
      </c>
      <c r="D5" s="8">
        <v>2017</v>
      </c>
      <c r="E5" s="9">
        <v>2018</v>
      </c>
      <c r="F5" s="34">
        <v>2019</v>
      </c>
      <c r="G5" s="39">
        <v>2020</v>
      </c>
      <c r="H5" s="39">
        <v>2021</v>
      </c>
    </row>
    <row r="6" spans="2:11" ht="21.75" thickTop="1">
      <c r="C6" s="26" t="s">
        <v>1</v>
      </c>
      <c r="D6" s="164">
        <v>57898</v>
      </c>
      <c r="E6" s="164">
        <v>60627</v>
      </c>
      <c r="F6" s="164">
        <v>61632</v>
      </c>
      <c r="G6" s="164">
        <v>52212</v>
      </c>
      <c r="H6" s="239">
        <v>58909</v>
      </c>
    </row>
    <row r="7" spans="2:11" ht="21">
      <c r="C7" s="27" t="s">
        <v>27</v>
      </c>
      <c r="D7" s="165">
        <v>85846</v>
      </c>
      <c r="E7" s="165">
        <v>79175</v>
      </c>
      <c r="F7" s="165">
        <v>78835</v>
      </c>
      <c r="G7" s="165">
        <v>69162</v>
      </c>
      <c r="H7" s="240">
        <v>71738</v>
      </c>
    </row>
    <row r="8" spans="2:11" ht="21.75" thickBot="1">
      <c r="C8" s="28" t="s">
        <v>28</v>
      </c>
      <c r="D8" s="166">
        <v>210425</v>
      </c>
      <c r="E8" s="166">
        <v>191409</v>
      </c>
      <c r="F8" s="166">
        <v>173968</v>
      </c>
      <c r="G8" s="166">
        <v>158147</v>
      </c>
      <c r="H8" s="241">
        <v>145962</v>
      </c>
    </row>
    <row r="9" spans="2:11" ht="15.75" thickTop="1"/>
    <row r="14" spans="2:11">
      <c r="C14" s="1"/>
      <c r="D14" s="1"/>
    </row>
    <row r="15" spans="2:11">
      <c r="C15" s="1"/>
      <c r="D15" s="1"/>
    </row>
    <row r="16" spans="2:11">
      <c r="C16" s="1"/>
      <c r="D16" s="1"/>
    </row>
    <row r="17" spans="3:4">
      <c r="C17" s="1"/>
      <c r="D17" s="1"/>
    </row>
    <row r="18" spans="3:4">
      <c r="C18" s="1"/>
      <c r="D18" s="1"/>
    </row>
  </sheetData>
  <mergeCells count="3">
    <mergeCell ref="C1:H1"/>
    <mergeCell ref="C3:H3"/>
    <mergeCell ref="C2:H2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80" zoomScaleNormal="80" workbookViewId="0">
      <selection activeCell="L40" sqref="L40"/>
    </sheetView>
  </sheetViews>
  <sheetFormatPr defaultRowHeight="15"/>
  <cols>
    <col min="1" max="1" width="41.28515625" style="1" bestFit="1" customWidth="1"/>
    <col min="2" max="2" width="9.140625" style="1"/>
    <col min="3" max="3" width="12.7109375" style="1" customWidth="1"/>
    <col min="4" max="8" width="9.140625" style="1"/>
    <col min="9" max="9" width="10.28515625" style="1" customWidth="1"/>
    <col min="10" max="12" width="9.140625" style="1"/>
    <col min="13" max="14" width="10.85546875" style="1" customWidth="1"/>
    <col min="15" max="15" width="11.42578125" style="1" bestFit="1" customWidth="1"/>
    <col min="16" max="16" width="9.140625" style="1"/>
    <col min="17" max="17" width="12.140625" style="1" bestFit="1" customWidth="1"/>
    <col min="18" max="18" width="12.140625" style="1" customWidth="1"/>
    <col min="19" max="16384" width="9.140625" style="1"/>
  </cols>
  <sheetData>
    <row r="1" spans="1:20">
      <c r="A1" s="340"/>
      <c r="B1" s="325" t="s">
        <v>159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7"/>
    </row>
    <row r="2" spans="1:20">
      <c r="A2" s="340"/>
      <c r="B2" s="328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30"/>
    </row>
    <row r="3" spans="1:20" ht="15.75" thickBot="1">
      <c r="A3" s="340"/>
      <c r="B3" s="331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3"/>
    </row>
    <row r="4" spans="1:20">
      <c r="A4" s="340"/>
      <c r="B4" s="334" t="s">
        <v>153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6"/>
    </row>
    <row r="5" spans="1:20" ht="15.75" thickBot="1">
      <c r="A5" s="341"/>
      <c r="B5" s="337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9"/>
    </row>
    <row r="6" spans="1:20" ht="45">
      <c r="A6" s="113" t="s">
        <v>0</v>
      </c>
      <c r="B6" s="261" t="s">
        <v>135</v>
      </c>
      <c r="C6" s="261" t="s">
        <v>136</v>
      </c>
      <c r="D6" s="261" t="s">
        <v>131</v>
      </c>
      <c r="E6" s="262" t="s">
        <v>137</v>
      </c>
      <c r="F6" s="262" t="s">
        <v>138</v>
      </c>
      <c r="G6" s="262" t="s">
        <v>139</v>
      </c>
      <c r="H6" s="262" t="s">
        <v>140</v>
      </c>
      <c r="I6" s="261" t="s">
        <v>141</v>
      </c>
      <c r="J6" s="261" t="s">
        <v>142</v>
      </c>
      <c r="K6" s="261" t="s">
        <v>143</v>
      </c>
      <c r="L6" s="263" t="s">
        <v>144</v>
      </c>
      <c r="M6" s="261" t="s">
        <v>145</v>
      </c>
      <c r="N6" s="261" t="s">
        <v>146</v>
      </c>
      <c r="O6" s="261" t="s">
        <v>147</v>
      </c>
      <c r="P6" s="261" t="s">
        <v>148</v>
      </c>
      <c r="Q6" s="261" t="s">
        <v>149</v>
      </c>
      <c r="R6" s="261" t="s">
        <v>150</v>
      </c>
      <c r="S6" s="261" t="s">
        <v>151</v>
      </c>
      <c r="T6" s="261" t="s">
        <v>22</v>
      </c>
    </row>
    <row r="7" spans="1:20">
      <c r="A7" s="222" t="s">
        <v>129</v>
      </c>
      <c r="B7" s="253">
        <v>18.171714365101415</v>
      </c>
      <c r="C7" s="253">
        <v>1.6208205983143467</v>
      </c>
      <c r="D7" s="253">
        <v>3.5194961563397245</v>
      </c>
      <c r="E7" s="253">
        <v>7.9466518477354819</v>
      </c>
      <c r="F7" s="253">
        <v>6.8815411688431976</v>
      </c>
      <c r="G7" s="253">
        <v>3.1582847087153838</v>
      </c>
      <c r="H7" s="253">
        <v>2.2784106696304529</v>
      </c>
      <c r="I7" s="253">
        <v>7.3353709363712145</v>
      </c>
      <c r="J7" s="253">
        <v>3.491710660368621</v>
      </c>
      <c r="K7" s="253">
        <v>2.3802908215244978</v>
      </c>
      <c r="L7" s="253">
        <v>2.2228396776882469</v>
      </c>
      <c r="M7" s="253">
        <v>1.6949152542372881</v>
      </c>
      <c r="N7" s="253">
        <v>2.148745021765305</v>
      </c>
      <c r="O7" s="253">
        <v>4.1122534037232565</v>
      </c>
      <c r="P7" s="253">
        <v>2.4821709734185422</v>
      </c>
      <c r="Q7" s="253">
        <v>2.6859312772066315</v>
      </c>
      <c r="R7" s="253">
        <v>4.0937297397425212</v>
      </c>
      <c r="S7" s="273">
        <v>23.775122719273874</v>
      </c>
      <c r="T7" s="254">
        <f>SUM(B7:S7)</f>
        <v>100</v>
      </c>
    </row>
    <row r="8" spans="1:20">
      <c r="A8" s="222" t="s">
        <v>130</v>
      </c>
      <c r="B8" s="253">
        <v>27.765064836003049</v>
      </c>
      <c r="C8" s="253">
        <v>1.6018306636155606</v>
      </c>
      <c r="D8" s="253">
        <v>1.2967200610221206</v>
      </c>
      <c r="E8" s="253">
        <v>5.5682684973302825</v>
      </c>
      <c r="F8" s="253">
        <v>3.1273836765827614</v>
      </c>
      <c r="G8" s="253">
        <v>4.500381388253242</v>
      </c>
      <c r="H8" s="253">
        <v>3.3562166285278416</v>
      </c>
      <c r="I8" s="253">
        <v>0.76277650648360029</v>
      </c>
      <c r="J8" s="253">
        <v>6.0259344012204421</v>
      </c>
      <c r="K8" s="253">
        <v>3.1273836765827614</v>
      </c>
      <c r="L8" s="253">
        <v>2.3646071700991609</v>
      </c>
      <c r="M8" s="253">
        <v>4.0427154843630815</v>
      </c>
      <c r="N8" s="253">
        <v>3.1273836765827614</v>
      </c>
      <c r="O8" s="253">
        <v>7.4752097635392829</v>
      </c>
      <c r="P8" s="253">
        <v>0.68649885583524028</v>
      </c>
      <c r="Q8" s="253" t="s">
        <v>111</v>
      </c>
      <c r="R8" s="253">
        <v>4.195270785659801</v>
      </c>
      <c r="S8" s="273">
        <v>20.976353928299009</v>
      </c>
      <c r="T8" s="254">
        <f t="shared" ref="T8:T37" si="0">SUM(B8:S8)</f>
        <v>99.999999999999986</v>
      </c>
    </row>
    <row r="9" spans="1:20">
      <c r="A9" s="222" t="s">
        <v>104</v>
      </c>
      <c r="B9" s="253">
        <v>15.212527964205815</v>
      </c>
      <c r="C9" s="253">
        <v>0.44742729306487694</v>
      </c>
      <c r="D9" s="253">
        <v>2.9082774049217002</v>
      </c>
      <c r="E9" s="253">
        <v>8.5011185682326627</v>
      </c>
      <c r="F9" s="253">
        <v>0.89485458612975388</v>
      </c>
      <c r="G9" s="253">
        <v>5.8165548098434003</v>
      </c>
      <c r="H9" s="253">
        <v>2.2371364653243848</v>
      </c>
      <c r="I9" s="253">
        <v>2.0134228187919461</v>
      </c>
      <c r="J9" s="253">
        <v>5.592841163310962</v>
      </c>
      <c r="K9" s="253">
        <v>2.6845637583892619</v>
      </c>
      <c r="L9" s="253">
        <v>1.1185682326621924</v>
      </c>
      <c r="M9" s="253">
        <v>0.44742729306487694</v>
      </c>
      <c r="N9" s="253">
        <v>1.7897091722595078</v>
      </c>
      <c r="O9" s="253">
        <v>21.700223713646533</v>
      </c>
      <c r="P9" s="253" t="s">
        <v>111</v>
      </c>
      <c r="Q9" s="253" t="s">
        <v>111</v>
      </c>
      <c r="R9" s="253">
        <v>8.724832214765101</v>
      </c>
      <c r="S9" s="273">
        <v>19.910514541387027</v>
      </c>
      <c r="T9" s="254">
        <f t="shared" si="0"/>
        <v>100</v>
      </c>
    </row>
    <row r="10" spans="1:20">
      <c r="A10" s="223" t="s">
        <v>58</v>
      </c>
      <c r="B10" s="253">
        <v>12.195121951219512</v>
      </c>
      <c r="C10" s="253">
        <v>1.1086474501108647</v>
      </c>
      <c r="D10" s="253">
        <v>3.325942350332594</v>
      </c>
      <c r="E10" s="253">
        <v>6.651884700665188</v>
      </c>
      <c r="F10" s="253">
        <v>4.434589800443459</v>
      </c>
      <c r="G10" s="253">
        <v>1.9955654101995564</v>
      </c>
      <c r="H10" s="253">
        <v>0.88691796008869184</v>
      </c>
      <c r="I10" s="253">
        <v>23.059866962305986</v>
      </c>
      <c r="J10" s="253">
        <v>3.9911308203991127</v>
      </c>
      <c r="K10" s="253">
        <v>0.88691796008869184</v>
      </c>
      <c r="L10" s="253">
        <v>3.9911308203991127</v>
      </c>
      <c r="M10" s="253">
        <v>0.22172949002217296</v>
      </c>
      <c r="N10" s="253">
        <v>12.638580931263856</v>
      </c>
      <c r="O10" s="253">
        <v>3.5476718403547673</v>
      </c>
      <c r="P10" s="253">
        <v>0.44345898004434592</v>
      </c>
      <c r="Q10" s="253" t="s">
        <v>111</v>
      </c>
      <c r="R10" s="253">
        <v>5.9866962305986693</v>
      </c>
      <c r="S10" s="273">
        <v>14.634146341463413</v>
      </c>
      <c r="T10" s="254">
        <f t="shared" si="0"/>
        <v>100</v>
      </c>
    </row>
    <row r="11" spans="1:20">
      <c r="A11" s="223" t="s">
        <v>2</v>
      </c>
      <c r="B11" s="253">
        <v>11.260504201680673</v>
      </c>
      <c r="C11" s="253">
        <v>1.680672268907563</v>
      </c>
      <c r="D11" s="253">
        <v>2.0168067226890756</v>
      </c>
      <c r="E11" s="253">
        <v>10.252100840336134</v>
      </c>
      <c r="F11" s="253">
        <v>3.0252100840336134</v>
      </c>
      <c r="G11" s="253">
        <v>1.0084033613445378</v>
      </c>
      <c r="H11" s="253">
        <v>3.3613445378151261</v>
      </c>
      <c r="I11" s="253">
        <v>0.33613445378151263</v>
      </c>
      <c r="J11" s="253">
        <v>2.6890756302521011</v>
      </c>
      <c r="K11" s="253">
        <v>2.3529411764705883</v>
      </c>
      <c r="L11" s="253">
        <v>0.33613445378151263</v>
      </c>
      <c r="M11" s="253">
        <v>2.6890756302521011</v>
      </c>
      <c r="N11" s="253">
        <v>3.1932773109243695</v>
      </c>
      <c r="O11" s="253">
        <v>16.638655462184872</v>
      </c>
      <c r="P11" s="253">
        <v>0.50420168067226889</v>
      </c>
      <c r="Q11" s="253" t="s">
        <v>111</v>
      </c>
      <c r="R11" s="253">
        <v>20.336134453781511</v>
      </c>
      <c r="S11" s="273">
        <v>18.319327731092436</v>
      </c>
      <c r="T11" s="254">
        <f t="shared" si="0"/>
        <v>100</v>
      </c>
    </row>
    <row r="12" spans="1:20">
      <c r="A12" s="223" t="s">
        <v>3</v>
      </c>
      <c r="B12" s="253">
        <v>10.192407696307852</v>
      </c>
      <c r="C12" s="253">
        <v>5.2002080083203332E-2</v>
      </c>
      <c r="D12" s="253">
        <v>2.5481019240769629</v>
      </c>
      <c r="E12" s="253">
        <v>5.2002080083203328</v>
      </c>
      <c r="F12" s="253">
        <v>2.9121164846593861</v>
      </c>
      <c r="G12" s="253">
        <v>5.8242329693187722</v>
      </c>
      <c r="H12" s="253">
        <v>2.2880915236609463</v>
      </c>
      <c r="I12" s="253">
        <v>0.83203328133125332</v>
      </c>
      <c r="J12" s="253">
        <v>1.7680707228289132</v>
      </c>
      <c r="K12" s="253">
        <v>1.5080603224128966</v>
      </c>
      <c r="L12" s="253">
        <v>7.48829953198128</v>
      </c>
      <c r="M12" s="253">
        <v>2.7561102444097765</v>
      </c>
      <c r="N12" s="253">
        <v>2.9641185647425896</v>
      </c>
      <c r="O12" s="253">
        <v>10.036401456058243</v>
      </c>
      <c r="P12" s="253">
        <v>0.46801872074883</v>
      </c>
      <c r="Q12" s="253" t="s">
        <v>111</v>
      </c>
      <c r="R12" s="253">
        <v>30.681227249089964</v>
      </c>
      <c r="S12" s="273">
        <v>12.480499219968799</v>
      </c>
      <c r="T12" s="254">
        <f t="shared" si="0"/>
        <v>100</v>
      </c>
    </row>
    <row r="13" spans="1:20">
      <c r="A13" s="223" t="s">
        <v>59</v>
      </c>
      <c r="B13" s="253">
        <v>15.350223546944857</v>
      </c>
      <c r="C13" s="253">
        <v>0.14903129657228018</v>
      </c>
      <c r="D13" s="253">
        <v>4.918032786885246</v>
      </c>
      <c r="E13" s="253">
        <v>4.1728763040238457</v>
      </c>
      <c r="F13" s="253">
        <v>2.5335320417287628</v>
      </c>
      <c r="G13" s="253">
        <v>1.1922503725782414</v>
      </c>
      <c r="H13" s="253">
        <v>1.1922503725782414</v>
      </c>
      <c r="I13" s="253">
        <v>0.29806259314456035</v>
      </c>
      <c r="J13" s="253">
        <v>3.427719821162444</v>
      </c>
      <c r="K13" s="253">
        <v>1.0432190760059614</v>
      </c>
      <c r="L13" s="253">
        <v>9.8360655737704921</v>
      </c>
      <c r="M13" s="253">
        <v>11.922503725782414</v>
      </c>
      <c r="N13" s="253">
        <v>2.0864381520119228</v>
      </c>
      <c r="O13" s="253">
        <v>7.4515648286140088</v>
      </c>
      <c r="P13" s="253">
        <v>0.29806259314456035</v>
      </c>
      <c r="Q13" s="253" t="s">
        <v>111</v>
      </c>
      <c r="R13" s="253">
        <v>23.546944858420268</v>
      </c>
      <c r="S13" s="273">
        <v>10.581222056631892</v>
      </c>
      <c r="T13" s="254">
        <f t="shared" si="0"/>
        <v>99.999999999999986</v>
      </c>
    </row>
    <row r="14" spans="1:20">
      <c r="A14" s="223" t="s">
        <v>4</v>
      </c>
      <c r="B14" s="253">
        <v>21.994240460763141</v>
      </c>
      <c r="C14" s="253">
        <v>0.35997120230381568</v>
      </c>
      <c r="D14" s="253">
        <v>4.9496040316774659</v>
      </c>
      <c r="E14" s="253">
        <v>5.0575953923686106</v>
      </c>
      <c r="F14" s="253">
        <v>1.5838732901367891</v>
      </c>
      <c r="G14" s="253">
        <v>1.8538516918646508</v>
      </c>
      <c r="H14" s="253">
        <v>5.2375809935205186</v>
      </c>
      <c r="I14" s="253">
        <v>0.68394528437724977</v>
      </c>
      <c r="J14" s="253">
        <v>3.5637149028077757</v>
      </c>
      <c r="K14" s="253">
        <v>2.3578113750899927</v>
      </c>
      <c r="L14" s="253">
        <v>3.365730741540677</v>
      </c>
      <c r="M14" s="253">
        <v>1.5478761699064074</v>
      </c>
      <c r="N14" s="253">
        <v>0.98992080633549318</v>
      </c>
      <c r="O14" s="253">
        <v>5.3455723542116633</v>
      </c>
      <c r="P14" s="253">
        <v>1.079913606911447</v>
      </c>
      <c r="Q14" s="253" t="s">
        <v>111</v>
      </c>
      <c r="R14" s="253">
        <v>23.092152627789776</v>
      </c>
      <c r="S14" s="273">
        <v>16.93664506839453</v>
      </c>
      <c r="T14" s="254">
        <f t="shared" si="0"/>
        <v>99.999999999999986</v>
      </c>
    </row>
    <row r="15" spans="1:20">
      <c r="A15" s="223" t="s">
        <v>60</v>
      </c>
      <c r="B15" s="253">
        <v>31.196365471983846</v>
      </c>
      <c r="C15" s="253">
        <v>0.90863200403836442</v>
      </c>
      <c r="D15" s="253">
        <v>1.7667844522968199</v>
      </c>
      <c r="E15" s="253">
        <v>5.3003533568904597</v>
      </c>
      <c r="F15" s="253">
        <v>1.4134275618374559</v>
      </c>
      <c r="G15" s="253">
        <v>1.7667844522968199</v>
      </c>
      <c r="H15" s="253">
        <v>0.80767289247854612</v>
      </c>
      <c r="I15" s="253">
        <v>0.45431600201918221</v>
      </c>
      <c r="J15" s="253">
        <v>2.6754164563351841</v>
      </c>
      <c r="K15" s="253">
        <v>0.80767289247854612</v>
      </c>
      <c r="L15" s="253">
        <v>3.1802120141342751</v>
      </c>
      <c r="M15" s="253">
        <v>0.40383644623927306</v>
      </c>
      <c r="N15" s="253">
        <v>1.3124684502776376</v>
      </c>
      <c r="O15" s="253">
        <v>4.946996466431095</v>
      </c>
      <c r="P15" s="253">
        <v>0.30287733467945482</v>
      </c>
      <c r="Q15" s="253" t="s">
        <v>111</v>
      </c>
      <c r="R15" s="253">
        <v>29.631499242806665</v>
      </c>
      <c r="S15" s="273">
        <v>13.124684502776377</v>
      </c>
      <c r="T15" s="254">
        <f t="shared" si="0"/>
        <v>100</v>
      </c>
    </row>
    <row r="16" spans="1:20">
      <c r="A16" s="223" t="s">
        <v>5</v>
      </c>
      <c r="B16" s="253">
        <v>11.531190926275993</v>
      </c>
      <c r="C16" s="253">
        <v>1.0396975425330812</v>
      </c>
      <c r="D16" s="253">
        <v>20.037807183364841</v>
      </c>
      <c r="E16" s="253">
        <v>8.4120982986767476</v>
      </c>
      <c r="F16" s="253">
        <v>6.3327032136105856</v>
      </c>
      <c r="G16" s="253">
        <v>4.4423440453686203</v>
      </c>
      <c r="H16" s="253">
        <v>5.4820415879017013</v>
      </c>
      <c r="I16" s="253">
        <v>1.7013232514177694</v>
      </c>
      <c r="J16" s="253">
        <v>3.2136105860113422</v>
      </c>
      <c r="K16" s="253">
        <v>0.3780718336483932</v>
      </c>
      <c r="L16" s="253">
        <v>4.3478260869565215</v>
      </c>
      <c r="M16" s="253">
        <v>1.7013232514177694</v>
      </c>
      <c r="N16" s="253">
        <v>3.4971644612476371</v>
      </c>
      <c r="O16" s="253">
        <v>5.1984877126654059</v>
      </c>
      <c r="P16" s="253">
        <v>0.75614366729678639</v>
      </c>
      <c r="Q16" s="253">
        <v>0.28355387523629494</v>
      </c>
      <c r="R16" s="253">
        <v>5.8601134215500945</v>
      </c>
      <c r="S16" s="273">
        <v>15.784499054820417</v>
      </c>
      <c r="T16" s="254">
        <f t="shared" si="0"/>
        <v>100</v>
      </c>
    </row>
    <row r="17" spans="1:20">
      <c r="A17" s="223" t="s">
        <v>61</v>
      </c>
      <c r="B17" s="253">
        <v>8.6834733893557416</v>
      </c>
      <c r="C17" s="253">
        <v>4.4817927170868348</v>
      </c>
      <c r="D17" s="253">
        <v>21.84873949579832</v>
      </c>
      <c r="E17" s="253">
        <v>8.1232492997198875</v>
      </c>
      <c r="F17" s="253">
        <v>4.7619047619047619</v>
      </c>
      <c r="G17" s="253">
        <v>2.2408963585434174</v>
      </c>
      <c r="H17" s="253">
        <v>1.400560224089636</v>
      </c>
      <c r="I17" s="253">
        <v>1.400560224089636</v>
      </c>
      <c r="J17" s="253">
        <v>1.1204481792717087</v>
      </c>
      <c r="K17" s="253">
        <v>1.400560224089636</v>
      </c>
      <c r="L17" s="253">
        <v>12.885154061624648</v>
      </c>
      <c r="M17" s="253">
        <v>3.3613445378151261</v>
      </c>
      <c r="N17" s="253">
        <v>1.9607843137254901</v>
      </c>
      <c r="O17" s="253">
        <v>3.3613445378151261</v>
      </c>
      <c r="P17" s="253">
        <v>0</v>
      </c>
      <c r="Q17" s="253" t="s">
        <v>111</v>
      </c>
      <c r="R17" s="253">
        <v>2.5210084033613445</v>
      </c>
      <c r="S17" s="273">
        <v>20.448179271708682</v>
      </c>
      <c r="T17" s="254">
        <f t="shared" si="0"/>
        <v>100.00000000000001</v>
      </c>
    </row>
    <row r="18" spans="1:20">
      <c r="A18" s="223" t="s">
        <v>6</v>
      </c>
      <c r="B18" s="253">
        <v>10</v>
      </c>
      <c r="C18" s="253">
        <v>3.1914893617021276</v>
      </c>
      <c r="D18" s="253">
        <v>10.212765957446807</v>
      </c>
      <c r="E18" s="253">
        <v>7.8723404255319149</v>
      </c>
      <c r="F18" s="253">
        <v>13.404255319148936</v>
      </c>
      <c r="G18" s="253">
        <v>1.9148936170212765</v>
      </c>
      <c r="H18" s="253">
        <v>4.2553191489361701</v>
      </c>
      <c r="I18" s="253">
        <v>1.7021276595744681</v>
      </c>
      <c r="J18" s="253">
        <v>1.7021276595744681</v>
      </c>
      <c r="K18" s="253">
        <v>1.0638297872340425</v>
      </c>
      <c r="L18" s="253">
        <v>5.7446808510638299</v>
      </c>
      <c r="M18" s="253">
        <v>0.21276595744680851</v>
      </c>
      <c r="N18" s="253">
        <v>0.42553191489361702</v>
      </c>
      <c r="O18" s="253">
        <v>3.1914893617021276</v>
      </c>
      <c r="P18" s="253">
        <v>0.42553191489361702</v>
      </c>
      <c r="Q18" s="253" t="s">
        <v>111</v>
      </c>
      <c r="R18" s="253">
        <v>6.1702127659574471</v>
      </c>
      <c r="S18" s="273">
        <v>28.510638297872344</v>
      </c>
      <c r="T18" s="254">
        <f t="shared" si="0"/>
        <v>100</v>
      </c>
    </row>
    <row r="19" spans="1:20">
      <c r="A19" s="223" t="s">
        <v>7</v>
      </c>
      <c r="B19" s="253">
        <v>23.144104803493452</v>
      </c>
      <c r="C19" s="253">
        <v>0.10917030567685589</v>
      </c>
      <c r="D19" s="253">
        <v>18.122270742358079</v>
      </c>
      <c r="E19" s="253">
        <v>5.2401746724890828</v>
      </c>
      <c r="F19" s="253">
        <v>3.7117903930131009</v>
      </c>
      <c r="G19" s="253">
        <v>0.76419213973799127</v>
      </c>
      <c r="H19" s="253">
        <v>0.65502183406113534</v>
      </c>
      <c r="I19" s="253">
        <v>0.21834061135371177</v>
      </c>
      <c r="J19" s="253">
        <v>1.8558951965065504</v>
      </c>
      <c r="K19" s="253">
        <v>1.5283842794759825</v>
      </c>
      <c r="L19" s="253">
        <v>4.4759825327510914</v>
      </c>
      <c r="M19" s="253">
        <v>0.87336244541484709</v>
      </c>
      <c r="N19" s="253">
        <v>6.6593886462882095</v>
      </c>
      <c r="O19" s="253">
        <v>10.480349344978166</v>
      </c>
      <c r="P19" s="253">
        <v>0.98253275109170313</v>
      </c>
      <c r="Q19" s="253" t="s">
        <v>111</v>
      </c>
      <c r="R19" s="253">
        <v>7.4235807860262017</v>
      </c>
      <c r="S19" s="273">
        <v>13.755458515283841</v>
      </c>
      <c r="T19" s="254">
        <f t="shared" si="0"/>
        <v>100</v>
      </c>
    </row>
    <row r="20" spans="1:20">
      <c r="A20" s="223" t="s">
        <v>8</v>
      </c>
      <c r="B20" s="253">
        <v>5.642542752002309</v>
      </c>
      <c r="C20" s="253">
        <v>4.3293166895158379E-2</v>
      </c>
      <c r="D20" s="253">
        <v>13.95483079587272</v>
      </c>
      <c r="E20" s="253">
        <v>4.2355148279096619</v>
      </c>
      <c r="F20" s="253">
        <v>9.5605743560141434</v>
      </c>
      <c r="G20" s="253">
        <v>2.6553142362363809</v>
      </c>
      <c r="H20" s="253">
        <v>4.8849123313370368</v>
      </c>
      <c r="I20" s="253">
        <v>9.2791687711956126</v>
      </c>
      <c r="J20" s="253">
        <v>4.7838949419150012</v>
      </c>
      <c r="K20" s="253">
        <v>3.5139620463236882</v>
      </c>
      <c r="L20" s="253">
        <v>1.5224763691464032</v>
      </c>
      <c r="M20" s="253">
        <v>7.9370805974457032E-2</v>
      </c>
      <c r="N20" s="253">
        <v>2.2079515116530777</v>
      </c>
      <c r="O20" s="253">
        <v>1.7245111479904756</v>
      </c>
      <c r="P20" s="253">
        <v>3.7087812973519014</v>
      </c>
      <c r="Q20" s="253">
        <v>2.1213651778627609</v>
      </c>
      <c r="R20" s="253">
        <v>10.383144527022152</v>
      </c>
      <c r="S20" s="273">
        <v>19.698390937297063</v>
      </c>
      <c r="T20" s="254">
        <f t="shared" si="0"/>
        <v>100</v>
      </c>
    </row>
    <row r="21" spans="1:20">
      <c r="A21" s="223" t="s">
        <v>9</v>
      </c>
      <c r="B21" s="253">
        <v>17.687074829931973</v>
      </c>
      <c r="C21" s="253">
        <v>0.3401360544217687</v>
      </c>
      <c r="D21" s="253">
        <v>5.895691609977324</v>
      </c>
      <c r="E21" s="253">
        <v>8.1632653061224492</v>
      </c>
      <c r="F21" s="253">
        <v>0.45351473922902497</v>
      </c>
      <c r="G21" s="253">
        <v>1.5873015873015872</v>
      </c>
      <c r="H21" s="253">
        <v>3.1746031746031744</v>
      </c>
      <c r="I21" s="253">
        <v>0.90702947845804993</v>
      </c>
      <c r="J21" s="253">
        <v>6.5759637188208613</v>
      </c>
      <c r="K21" s="253">
        <v>2.4943310657596371</v>
      </c>
      <c r="L21" s="253">
        <v>6.9160997732426299</v>
      </c>
      <c r="M21" s="253">
        <v>0.11337868480725624</v>
      </c>
      <c r="N21" s="253">
        <v>4.0816326530612246</v>
      </c>
      <c r="O21" s="253">
        <v>8.1632653061224492</v>
      </c>
      <c r="P21" s="253">
        <v>0.79365079365079361</v>
      </c>
      <c r="Q21" s="253" t="s">
        <v>111</v>
      </c>
      <c r="R21" s="253">
        <v>8.5034013605442169</v>
      </c>
      <c r="S21" s="273">
        <v>24.149659863945576</v>
      </c>
      <c r="T21" s="254">
        <f t="shared" si="0"/>
        <v>100.00000000000001</v>
      </c>
    </row>
    <row r="22" spans="1:20">
      <c r="A22" s="223" t="s">
        <v>62</v>
      </c>
      <c r="B22" s="253">
        <v>12.118408880666049</v>
      </c>
      <c r="C22" s="253">
        <v>0.74005550416281229</v>
      </c>
      <c r="D22" s="253">
        <v>22.016651248843662</v>
      </c>
      <c r="E22" s="253">
        <v>4.9028677150786306</v>
      </c>
      <c r="F22" s="253">
        <v>2.3126734505087883</v>
      </c>
      <c r="G22" s="253">
        <v>2.3126734505087883</v>
      </c>
      <c r="H22" s="253">
        <v>2.6827012025901942</v>
      </c>
      <c r="I22" s="253">
        <v>0.74005550416281229</v>
      </c>
      <c r="J22" s="253">
        <v>1.8501387604070305</v>
      </c>
      <c r="K22" s="253">
        <v>0.46253469010175763</v>
      </c>
      <c r="L22" s="253">
        <v>6.3829787234042552</v>
      </c>
      <c r="M22" s="253">
        <v>1.2025901942645698</v>
      </c>
      <c r="N22" s="253">
        <v>3.8852913968547642</v>
      </c>
      <c r="O22" s="253">
        <v>3.700277520814061</v>
      </c>
      <c r="P22" s="253">
        <v>0.92506938020351526</v>
      </c>
      <c r="Q22" s="253" t="s">
        <v>111</v>
      </c>
      <c r="R22" s="253">
        <v>2.1276595744680851</v>
      </c>
      <c r="S22" s="273">
        <v>31.637372802960222</v>
      </c>
      <c r="T22" s="254">
        <f t="shared" si="0"/>
        <v>99.999999999999972</v>
      </c>
    </row>
    <row r="23" spans="1:20">
      <c r="A23" s="223" t="s">
        <v>10</v>
      </c>
      <c r="B23" s="253">
        <v>15.924657534246576</v>
      </c>
      <c r="C23" s="253">
        <v>0.38527397260273971</v>
      </c>
      <c r="D23" s="253">
        <v>16.352739726027394</v>
      </c>
      <c r="E23" s="253">
        <v>10.445205479452055</v>
      </c>
      <c r="F23" s="253">
        <v>5.6506849315068486</v>
      </c>
      <c r="G23" s="253">
        <v>5.6078767123287676</v>
      </c>
      <c r="H23" s="253">
        <v>5.0085616438356162</v>
      </c>
      <c r="I23" s="253">
        <v>1.6695205479452055</v>
      </c>
      <c r="J23" s="253">
        <v>0.9845890410958904</v>
      </c>
      <c r="K23" s="253">
        <v>0.55650684931506844</v>
      </c>
      <c r="L23" s="253">
        <v>5.4366438356164384</v>
      </c>
      <c r="M23" s="253">
        <v>0.89897260273972601</v>
      </c>
      <c r="N23" s="253">
        <v>2.9109589041095889</v>
      </c>
      <c r="O23" s="253">
        <v>2.054794520547945</v>
      </c>
      <c r="P23" s="253">
        <v>1.2414383561643836</v>
      </c>
      <c r="Q23" s="253">
        <v>2.7397260273972601</v>
      </c>
      <c r="R23" s="253">
        <v>5.779109589041096</v>
      </c>
      <c r="S23" s="273">
        <v>16.352739726027394</v>
      </c>
      <c r="T23" s="254">
        <f t="shared" si="0"/>
        <v>100</v>
      </c>
    </row>
    <row r="24" spans="1:20">
      <c r="A24" s="223" t="s">
        <v>11</v>
      </c>
      <c r="B24" s="253">
        <v>10.794602698650674</v>
      </c>
      <c r="C24" s="253">
        <v>2.39880059970015</v>
      </c>
      <c r="D24" s="253">
        <v>22.038980509745127</v>
      </c>
      <c r="E24" s="253">
        <v>8.995502248875562</v>
      </c>
      <c r="F24" s="253">
        <v>1.6491754122938531</v>
      </c>
      <c r="G24" s="253">
        <v>0.8995502248875562</v>
      </c>
      <c r="H24" s="253">
        <v>3.1484257871064467</v>
      </c>
      <c r="I24" s="253">
        <v>0.7496251874062968</v>
      </c>
      <c r="J24" s="253">
        <v>5.9970014992503744</v>
      </c>
      <c r="K24" s="253">
        <v>1.9490254872563717</v>
      </c>
      <c r="L24" s="253">
        <v>3.1484257871064467</v>
      </c>
      <c r="M24" s="253">
        <v>0.59970014992503751</v>
      </c>
      <c r="N24" s="253">
        <v>3.7481259370314843</v>
      </c>
      <c r="O24" s="253">
        <v>6.1469265367316339</v>
      </c>
      <c r="P24" s="253">
        <v>2.2488755622188905</v>
      </c>
      <c r="Q24" s="253" t="s">
        <v>111</v>
      </c>
      <c r="R24" s="253">
        <v>5.0974512743628182</v>
      </c>
      <c r="S24" s="273">
        <v>20.389805097451273</v>
      </c>
      <c r="T24" s="254">
        <f t="shared" si="0"/>
        <v>100</v>
      </c>
    </row>
    <row r="25" spans="1:20">
      <c r="A25" s="223" t="s">
        <v>12</v>
      </c>
      <c r="B25" s="253">
        <v>9.7323600973236015</v>
      </c>
      <c r="C25" s="253" t="s">
        <v>111</v>
      </c>
      <c r="D25" s="253">
        <v>6.0827250608272507</v>
      </c>
      <c r="E25" s="253">
        <v>5.8394160583941606</v>
      </c>
      <c r="F25" s="253">
        <v>4.3795620437956204</v>
      </c>
      <c r="G25" s="253">
        <v>18.004866180048662</v>
      </c>
      <c r="H25" s="253">
        <v>2.1897810218978102</v>
      </c>
      <c r="I25" s="253">
        <v>0.97323600973236013</v>
      </c>
      <c r="J25" s="253">
        <v>4.3795620437956204</v>
      </c>
      <c r="K25" s="253">
        <v>1.2165450121654502</v>
      </c>
      <c r="L25" s="253">
        <v>2.6763990267639901</v>
      </c>
      <c r="M25" s="253" t="s">
        <v>111</v>
      </c>
      <c r="N25" s="253">
        <v>4.3795620437956204</v>
      </c>
      <c r="O25" s="253">
        <v>11.678832116788321</v>
      </c>
      <c r="P25" s="253">
        <v>0.72992700729927007</v>
      </c>
      <c r="Q25" s="253" t="s">
        <v>111</v>
      </c>
      <c r="R25" s="253">
        <v>13.381995133819952</v>
      </c>
      <c r="S25" s="273">
        <v>14.355231143552311</v>
      </c>
      <c r="T25" s="254">
        <f t="shared" si="0"/>
        <v>100.00000000000001</v>
      </c>
    </row>
    <row r="26" spans="1:20">
      <c r="A26" s="223" t="s">
        <v>13</v>
      </c>
      <c r="B26" s="253">
        <v>9.2507645259938833</v>
      </c>
      <c r="C26" s="253">
        <v>3.13455657492355</v>
      </c>
      <c r="D26" s="253">
        <v>10.015290519877675</v>
      </c>
      <c r="E26" s="253">
        <v>8.1039755351681961</v>
      </c>
      <c r="F26" s="253">
        <v>5.1987767584097861</v>
      </c>
      <c r="G26" s="253">
        <v>3.3639143730886847</v>
      </c>
      <c r="H26" s="253">
        <v>3.5932721712538225</v>
      </c>
      <c r="I26" s="253">
        <v>1.3761467889908259</v>
      </c>
      <c r="J26" s="253">
        <v>3.3639143730886847</v>
      </c>
      <c r="K26" s="253">
        <v>0.68807339449541294</v>
      </c>
      <c r="L26" s="253">
        <v>5.0458715596330279</v>
      </c>
      <c r="M26" s="253">
        <v>1.7584097859327217</v>
      </c>
      <c r="N26" s="253">
        <v>3.3639143730886847</v>
      </c>
      <c r="O26" s="253">
        <v>5.3516819571865444</v>
      </c>
      <c r="P26" s="253">
        <v>7.64525993883792E-2</v>
      </c>
      <c r="Q26" s="253">
        <v>4.8929663608562688</v>
      </c>
      <c r="R26" s="253">
        <v>2.9816513761467891</v>
      </c>
      <c r="S26" s="273">
        <v>28.440366972477065</v>
      </c>
      <c r="T26" s="254">
        <f t="shared" si="0"/>
        <v>99.999999999999986</v>
      </c>
    </row>
    <row r="27" spans="1:20">
      <c r="A27" s="223" t="s">
        <v>14</v>
      </c>
      <c r="B27" s="253">
        <v>13.37295690936107</v>
      </c>
      <c r="C27" s="253">
        <v>1.6344725111441309</v>
      </c>
      <c r="D27" s="253">
        <v>3.1946508172362553</v>
      </c>
      <c r="E27" s="253">
        <v>9.7325408618127796</v>
      </c>
      <c r="F27" s="253">
        <v>5.7206537890044578</v>
      </c>
      <c r="G27" s="253">
        <v>4.4576523031203568</v>
      </c>
      <c r="H27" s="253">
        <v>3.1946508172362553</v>
      </c>
      <c r="I27" s="253">
        <v>2.4517087667161963</v>
      </c>
      <c r="J27" s="253">
        <v>2.7488855869242199</v>
      </c>
      <c r="K27" s="253">
        <v>5.7206537890044578</v>
      </c>
      <c r="L27" s="253">
        <v>2.9717682020802374</v>
      </c>
      <c r="M27" s="253">
        <v>0.74294205052005935</v>
      </c>
      <c r="N27" s="253">
        <v>3.1946508172362553</v>
      </c>
      <c r="O27" s="253">
        <v>4.9034175334323926</v>
      </c>
      <c r="P27" s="253">
        <v>0.14858841010401189</v>
      </c>
      <c r="Q27" s="253" t="s">
        <v>111</v>
      </c>
      <c r="R27" s="253">
        <v>11.589895988112927</v>
      </c>
      <c r="S27" s="273">
        <v>24.219910846953937</v>
      </c>
      <c r="T27" s="254">
        <f t="shared" si="0"/>
        <v>100</v>
      </c>
    </row>
    <row r="28" spans="1:20">
      <c r="A28" s="223" t="s">
        <v>63</v>
      </c>
      <c r="B28" s="253">
        <v>14.682539682539684</v>
      </c>
      <c r="C28" s="253">
        <v>1.1337868480725624</v>
      </c>
      <c r="D28" s="253">
        <v>3.4013605442176873</v>
      </c>
      <c r="E28" s="253">
        <v>6.2925170068027212</v>
      </c>
      <c r="F28" s="253">
        <v>6.179138321995465</v>
      </c>
      <c r="G28" s="253">
        <v>1.3038548752834467</v>
      </c>
      <c r="H28" s="253">
        <v>1.4172335600907031</v>
      </c>
      <c r="I28" s="253">
        <v>0.62358276643990929</v>
      </c>
      <c r="J28" s="253">
        <v>1.4172335600907031</v>
      </c>
      <c r="K28" s="253">
        <v>1.3038548752834467</v>
      </c>
      <c r="L28" s="253">
        <v>1.870748299319728</v>
      </c>
      <c r="M28" s="253">
        <v>1.9274376417233559</v>
      </c>
      <c r="N28" s="253">
        <v>2.8344671201814062</v>
      </c>
      <c r="O28" s="253">
        <v>4.8752834467120181</v>
      </c>
      <c r="P28" s="253" t="s">
        <v>111</v>
      </c>
      <c r="Q28" s="253" t="s">
        <v>111</v>
      </c>
      <c r="R28" s="253">
        <v>18.310657596371883</v>
      </c>
      <c r="S28" s="273">
        <v>32.426303854875286</v>
      </c>
      <c r="T28" s="254">
        <f t="shared" si="0"/>
        <v>100.00000000000001</v>
      </c>
    </row>
    <row r="29" spans="1:20">
      <c r="A29" s="223" t="s">
        <v>15</v>
      </c>
      <c r="B29" s="253">
        <v>15.946502057613168</v>
      </c>
      <c r="C29" s="253">
        <v>0.61728395061728392</v>
      </c>
      <c r="D29" s="253">
        <v>1.6460905349794239</v>
      </c>
      <c r="E29" s="253">
        <v>15.74074074074074</v>
      </c>
      <c r="F29" s="253">
        <v>3.2921810699588478</v>
      </c>
      <c r="G29" s="253">
        <v>2.57201646090535</v>
      </c>
      <c r="H29" s="253">
        <v>2.4691358024691357</v>
      </c>
      <c r="I29" s="253">
        <v>1.7489711934156378</v>
      </c>
      <c r="J29" s="253">
        <v>5.2469135802469129</v>
      </c>
      <c r="K29" s="253">
        <v>2.3662551440329218</v>
      </c>
      <c r="L29" s="253">
        <v>2.263374485596708</v>
      </c>
      <c r="M29" s="253" t="s">
        <v>111</v>
      </c>
      <c r="N29" s="253">
        <v>1.8518518518518516</v>
      </c>
      <c r="O29" s="253">
        <v>1.5432098765432098</v>
      </c>
      <c r="P29" s="253">
        <v>0.102880658436214</v>
      </c>
      <c r="Q29" s="253" t="s">
        <v>111</v>
      </c>
      <c r="R29" s="253">
        <v>6.6872427983539096</v>
      </c>
      <c r="S29" s="273">
        <v>35.905349794238681</v>
      </c>
      <c r="T29" s="254">
        <f t="shared" si="0"/>
        <v>100</v>
      </c>
    </row>
    <row r="30" spans="1:20">
      <c r="A30" s="223" t="s">
        <v>64</v>
      </c>
      <c r="B30" s="253">
        <v>19.57345971563981</v>
      </c>
      <c r="C30" s="253">
        <v>0.52132701421800953</v>
      </c>
      <c r="D30" s="253">
        <v>3.6018957345971563</v>
      </c>
      <c r="E30" s="253">
        <v>8.0568720379146921</v>
      </c>
      <c r="F30" s="253">
        <v>2.890995260663507</v>
      </c>
      <c r="G30" s="253">
        <v>2.7488151658767772</v>
      </c>
      <c r="H30" s="253">
        <v>1.9905213270142181</v>
      </c>
      <c r="I30" s="253">
        <v>1.8957345971563981</v>
      </c>
      <c r="J30" s="253">
        <v>4.7393364928909953</v>
      </c>
      <c r="K30" s="253">
        <v>2.4644549763033177</v>
      </c>
      <c r="L30" s="253">
        <v>4.4075829383886251</v>
      </c>
      <c r="M30" s="253">
        <v>2.3696682464454977</v>
      </c>
      <c r="N30" s="253">
        <v>1.7061611374407581</v>
      </c>
      <c r="O30" s="253">
        <v>3.9336492890995256</v>
      </c>
      <c r="P30" s="253">
        <v>1.0900473933649288</v>
      </c>
      <c r="Q30" s="253">
        <v>4.7393364928909956E-2</v>
      </c>
      <c r="R30" s="253">
        <v>18.48341232227488</v>
      </c>
      <c r="S30" s="273">
        <v>19.478672985781991</v>
      </c>
      <c r="T30" s="254">
        <f t="shared" si="0"/>
        <v>100</v>
      </c>
    </row>
    <row r="31" spans="1:20">
      <c r="A31" s="223" t="s">
        <v>16</v>
      </c>
      <c r="B31" s="253">
        <v>16.551724137931036</v>
      </c>
      <c r="C31" s="253">
        <v>2.8879310344827585</v>
      </c>
      <c r="D31" s="253">
        <v>3.4051724137931032</v>
      </c>
      <c r="E31" s="253">
        <v>6.1206896551724137</v>
      </c>
      <c r="F31" s="253">
        <v>3.5344827586206899</v>
      </c>
      <c r="G31" s="253">
        <v>4.6982758620689653</v>
      </c>
      <c r="H31" s="253">
        <v>2.2413793103448274</v>
      </c>
      <c r="I31" s="253">
        <v>0.51724137931034486</v>
      </c>
      <c r="J31" s="253">
        <v>3.8362068965517242</v>
      </c>
      <c r="K31" s="253">
        <v>1.163793103448276</v>
      </c>
      <c r="L31" s="253">
        <v>4.3103448275862073</v>
      </c>
      <c r="M31" s="253">
        <v>0.73275862068965514</v>
      </c>
      <c r="N31" s="253">
        <v>1.4655172413793103</v>
      </c>
      <c r="O31" s="253">
        <v>2.8017241379310347</v>
      </c>
      <c r="P31" s="253">
        <v>0.81896551724137934</v>
      </c>
      <c r="Q31" s="253" t="s">
        <v>111</v>
      </c>
      <c r="R31" s="253">
        <v>26.982758620689655</v>
      </c>
      <c r="S31" s="273">
        <v>17.931034482758619</v>
      </c>
      <c r="T31" s="254">
        <f t="shared" si="0"/>
        <v>100</v>
      </c>
    </row>
    <row r="32" spans="1:20">
      <c r="A32" s="223" t="s">
        <v>17</v>
      </c>
      <c r="B32" s="253">
        <v>21.84873949579832</v>
      </c>
      <c r="C32" s="253" t="s">
        <v>111</v>
      </c>
      <c r="D32" s="253">
        <v>10.744297719087635</v>
      </c>
      <c r="E32" s="253">
        <v>11.584633853541417</v>
      </c>
      <c r="F32" s="253">
        <v>1.2004801920768309</v>
      </c>
      <c r="G32" s="253">
        <v>1.6206482593037215</v>
      </c>
      <c r="H32" s="253">
        <v>3.0012004801920766</v>
      </c>
      <c r="I32" s="253">
        <v>1.1404561824729893</v>
      </c>
      <c r="J32" s="253">
        <v>7.2028811524609839</v>
      </c>
      <c r="K32" s="253">
        <v>1.5006002400960383</v>
      </c>
      <c r="L32" s="253">
        <v>6.7827130852340929</v>
      </c>
      <c r="M32" s="253">
        <v>0.6602641056422569</v>
      </c>
      <c r="N32" s="253">
        <v>2.5210084033613445</v>
      </c>
      <c r="O32" s="253">
        <v>8.1032412965186076</v>
      </c>
      <c r="P32" s="253">
        <v>0.60024009603841544</v>
      </c>
      <c r="Q32" s="253" t="s">
        <v>111</v>
      </c>
      <c r="R32" s="253">
        <v>4.2617046818727493</v>
      </c>
      <c r="S32" s="273">
        <v>17.22689075630252</v>
      </c>
      <c r="T32" s="254">
        <f t="shared" si="0"/>
        <v>100</v>
      </c>
    </row>
    <row r="33" spans="1:20">
      <c r="A33" s="223" t="s">
        <v>65</v>
      </c>
      <c r="B33" s="253">
        <v>38.03921568627451</v>
      </c>
      <c r="C33" s="253" t="s">
        <v>111</v>
      </c>
      <c r="D33" s="253">
        <v>3.5294117647058822</v>
      </c>
      <c r="E33" s="253">
        <v>12.156862745098039</v>
      </c>
      <c r="F33" s="253">
        <v>0.39215686274509803</v>
      </c>
      <c r="G33" s="253">
        <v>1.1764705882352942</v>
      </c>
      <c r="H33" s="253">
        <v>3.1372549019607843</v>
      </c>
      <c r="I33" s="253">
        <v>0</v>
      </c>
      <c r="J33" s="253">
        <v>9.0196078431372548</v>
      </c>
      <c r="K33" s="253">
        <v>1.5686274509803921</v>
      </c>
      <c r="L33" s="253" t="s">
        <v>111</v>
      </c>
      <c r="M33" s="253" t="s">
        <v>111</v>
      </c>
      <c r="N33" s="253">
        <v>14.509803921568629</v>
      </c>
      <c r="O33" s="253">
        <v>5.4901960784313726</v>
      </c>
      <c r="P33" s="253" t="s">
        <v>111</v>
      </c>
      <c r="Q33" s="253" t="s">
        <v>111</v>
      </c>
      <c r="R33" s="253">
        <v>0</v>
      </c>
      <c r="S33" s="273">
        <v>10.980392156862745</v>
      </c>
      <c r="T33" s="254">
        <f t="shared" si="0"/>
        <v>100</v>
      </c>
    </row>
    <row r="34" spans="1:20">
      <c r="A34" s="223" t="s">
        <v>18</v>
      </c>
      <c r="B34" s="253">
        <v>18.857142857142858</v>
      </c>
      <c r="C34" s="253">
        <v>4.5714285714285712</v>
      </c>
      <c r="D34" s="253">
        <v>4.5714285714285712</v>
      </c>
      <c r="E34" s="253">
        <v>13.714285714285715</v>
      </c>
      <c r="F34" s="253">
        <v>4</v>
      </c>
      <c r="G34" s="253">
        <v>2.2857142857142856</v>
      </c>
      <c r="H34" s="253">
        <v>3.4285714285714288</v>
      </c>
      <c r="I34" s="253">
        <v>0.5714285714285714</v>
      </c>
      <c r="J34" s="253">
        <v>4</v>
      </c>
      <c r="K34" s="253">
        <v>2.2857142857142856</v>
      </c>
      <c r="L34" s="253">
        <v>5.1428571428571423</v>
      </c>
      <c r="M34" s="253" t="s">
        <v>111</v>
      </c>
      <c r="N34" s="253">
        <v>2.8571428571428572</v>
      </c>
      <c r="O34" s="253">
        <v>3.4285714285714288</v>
      </c>
      <c r="P34" s="253" t="s">
        <v>111</v>
      </c>
      <c r="Q34" s="253" t="s">
        <v>111</v>
      </c>
      <c r="R34" s="253">
        <v>2.8571428571428572</v>
      </c>
      <c r="S34" s="273">
        <v>27.428571428571431</v>
      </c>
      <c r="T34" s="254">
        <f t="shared" si="0"/>
        <v>100.00000000000001</v>
      </c>
    </row>
    <row r="35" spans="1:20">
      <c r="A35" s="223" t="s">
        <v>19</v>
      </c>
      <c r="B35" s="253">
        <v>10.580645161290322</v>
      </c>
      <c r="C35" s="253">
        <v>0.12903225806451613</v>
      </c>
      <c r="D35" s="253">
        <v>4.774193548387097</v>
      </c>
      <c r="E35" s="253">
        <v>5.67741935483871</v>
      </c>
      <c r="F35" s="253">
        <v>1.032258064516129</v>
      </c>
      <c r="G35" s="253">
        <v>0.90322580645161299</v>
      </c>
      <c r="H35" s="253">
        <v>0.64516129032258063</v>
      </c>
      <c r="I35" s="253">
        <v>1.1612903225806452</v>
      </c>
      <c r="J35" s="253">
        <v>3.225806451612903</v>
      </c>
      <c r="K35" s="253">
        <v>0.5161290322580645</v>
      </c>
      <c r="L35" s="253">
        <v>3.225806451612903</v>
      </c>
      <c r="M35" s="253">
        <v>0.38709677419354838</v>
      </c>
      <c r="N35" s="253">
        <v>2.838709677419355</v>
      </c>
      <c r="O35" s="253">
        <v>4.645161290322581</v>
      </c>
      <c r="P35" s="253" t="s">
        <v>111</v>
      </c>
      <c r="Q35" s="253" t="s">
        <v>111</v>
      </c>
      <c r="R35" s="253">
        <v>48.903225806451609</v>
      </c>
      <c r="S35" s="273">
        <v>11.35483870967742</v>
      </c>
      <c r="T35" s="254">
        <f t="shared" si="0"/>
        <v>100</v>
      </c>
    </row>
    <row r="36" spans="1:20">
      <c r="A36" s="223" t="s">
        <v>20</v>
      </c>
      <c r="B36" s="253">
        <v>21.428571428571427</v>
      </c>
      <c r="C36" s="253">
        <v>3.5714285714285712</v>
      </c>
      <c r="D36" s="253">
        <v>5.3571428571428568</v>
      </c>
      <c r="E36" s="253">
        <v>16.071428571428573</v>
      </c>
      <c r="F36" s="253">
        <v>3.5714285714285712</v>
      </c>
      <c r="G36" s="253">
        <v>3.5714285714285712</v>
      </c>
      <c r="H36" s="253">
        <v>10.714285714285714</v>
      </c>
      <c r="I36" s="253" t="s">
        <v>111</v>
      </c>
      <c r="J36" s="253">
        <v>5.3571428571428568</v>
      </c>
      <c r="K36" s="253" t="s">
        <v>111</v>
      </c>
      <c r="L36" s="253">
        <v>8.9285714285714288</v>
      </c>
      <c r="M36" s="253" t="s">
        <v>111</v>
      </c>
      <c r="N36" s="253" t="s">
        <v>111</v>
      </c>
      <c r="O36" s="253">
        <v>16.071428571428573</v>
      </c>
      <c r="P36" s="253" t="s">
        <v>111</v>
      </c>
      <c r="Q36" s="253" t="s">
        <v>111</v>
      </c>
      <c r="R36" s="253">
        <v>0</v>
      </c>
      <c r="S36" s="273">
        <v>5.3571428571428568</v>
      </c>
      <c r="T36" s="254">
        <f t="shared" si="0"/>
        <v>100</v>
      </c>
    </row>
    <row r="37" spans="1:20">
      <c r="A37" s="255" t="s">
        <v>21</v>
      </c>
      <c r="B37" s="256">
        <v>14.788732394366196</v>
      </c>
      <c r="C37" s="256">
        <v>1.056338028169014</v>
      </c>
      <c r="D37" s="256">
        <v>11.737089201877934</v>
      </c>
      <c r="E37" s="256">
        <v>7.1596244131455409</v>
      </c>
      <c r="F37" s="256">
        <v>4.812206572769953</v>
      </c>
      <c r="G37" s="256">
        <v>3.755868544600939</v>
      </c>
      <c r="H37" s="256">
        <v>3.345070422535211</v>
      </c>
      <c r="I37" s="256">
        <v>0.76291079812206575</v>
      </c>
      <c r="J37" s="256">
        <v>1.4084507042253522</v>
      </c>
      <c r="K37" s="256">
        <v>0.58685446009389663</v>
      </c>
      <c r="L37" s="256">
        <v>4.107981220657277</v>
      </c>
      <c r="M37" s="256">
        <v>0.17605633802816903</v>
      </c>
      <c r="N37" s="256">
        <v>0.70422535211267612</v>
      </c>
      <c r="O37" s="256">
        <v>2.699530516431925</v>
      </c>
      <c r="P37" s="256">
        <v>6.220657276995305</v>
      </c>
      <c r="Q37" s="256" t="s">
        <v>111</v>
      </c>
      <c r="R37" s="256">
        <v>4.401408450704225</v>
      </c>
      <c r="S37" s="274">
        <v>32.27699530516432</v>
      </c>
      <c r="T37" s="257">
        <f t="shared" si="0"/>
        <v>100</v>
      </c>
    </row>
    <row r="38" spans="1:20">
      <c r="A38" s="258" t="s">
        <v>22</v>
      </c>
      <c r="B38" s="259">
        <v>14.898704749252738</v>
      </c>
      <c r="C38" s="259">
        <v>0.88674858850880112</v>
      </c>
      <c r="D38" s="259">
        <v>8.2231816672201941</v>
      </c>
      <c r="E38" s="259">
        <v>6.7303221521089336</v>
      </c>
      <c r="F38" s="259">
        <v>5.4134838923945532</v>
      </c>
      <c r="G38" s="259">
        <v>3.0122882763201595</v>
      </c>
      <c r="H38" s="259">
        <v>3.3510461640650946</v>
      </c>
      <c r="I38" s="259">
        <v>4.2145466622384591</v>
      </c>
      <c r="J38" s="259">
        <v>3.7462636997675194</v>
      </c>
      <c r="K38" s="259">
        <v>2.2284955164397209</v>
      </c>
      <c r="L38" s="259">
        <v>3.3078711391564264</v>
      </c>
      <c r="M38" s="259">
        <v>1.1989372301560943</v>
      </c>
      <c r="N38" s="259">
        <v>2.4144802391232147</v>
      </c>
      <c r="O38" s="259">
        <v>4.465293922284955</v>
      </c>
      <c r="P38" s="259">
        <v>1.8565260710727334</v>
      </c>
      <c r="Q38" s="259">
        <v>1.1889737628694785</v>
      </c>
      <c r="R38" s="259">
        <v>12.221853204915311</v>
      </c>
      <c r="S38" s="259">
        <v>20.640983062105615</v>
      </c>
      <c r="T38" s="260">
        <f>SUM(B38:S38)</f>
        <v>100.00000000000001</v>
      </c>
    </row>
  </sheetData>
  <mergeCells count="3">
    <mergeCell ref="B1:T3"/>
    <mergeCell ref="B4:T5"/>
    <mergeCell ref="A1:A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zoomScale="80" zoomScaleNormal="80" workbookViewId="0">
      <selection activeCell="B2" sqref="B2:U4"/>
    </sheetView>
  </sheetViews>
  <sheetFormatPr defaultRowHeight="15"/>
  <cols>
    <col min="1" max="1" width="9.140625" style="1"/>
    <col min="2" max="2" width="20.7109375" bestFit="1" customWidth="1"/>
    <col min="3" max="3" width="18.140625" customWidth="1"/>
  </cols>
  <sheetData>
    <row r="2" spans="2:21" s="1" customFormat="1" ht="15" customHeight="1">
      <c r="B2" s="329" t="s">
        <v>152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30"/>
    </row>
    <row r="3" spans="2:21" s="1" customFormat="1" ht="15" customHeight="1"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30"/>
    </row>
    <row r="4" spans="2:21" s="1" customFormat="1" ht="15.75" customHeight="1"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30"/>
    </row>
    <row r="5" spans="2:21" s="1" customFormat="1"/>
    <row r="6" spans="2:21" s="1" customFormat="1"/>
    <row r="8" spans="2:21">
      <c r="B8" s="342" t="s">
        <v>156</v>
      </c>
      <c r="C8" s="342"/>
    </row>
    <row r="10" spans="2:21" ht="15" customHeight="1">
      <c r="B10" s="269" t="s">
        <v>154</v>
      </c>
      <c r="C10" s="269" t="s">
        <v>155</v>
      </c>
    </row>
    <row r="11" spans="2:21" ht="15" customHeight="1">
      <c r="B11" s="264" t="s">
        <v>151</v>
      </c>
      <c r="C11" s="265">
        <v>20.640983062105615</v>
      </c>
    </row>
    <row r="12" spans="2:21" ht="15" customHeight="1">
      <c r="B12" s="264" t="s">
        <v>135</v>
      </c>
      <c r="C12" s="265">
        <v>14.898704749252738</v>
      </c>
    </row>
    <row r="13" spans="2:21" ht="15" customHeight="1">
      <c r="B13" s="264" t="s">
        <v>158</v>
      </c>
      <c r="C13" s="265">
        <v>12.221853204915311</v>
      </c>
    </row>
    <row r="14" spans="2:21" ht="15" customHeight="1">
      <c r="B14" s="264" t="s">
        <v>131</v>
      </c>
      <c r="C14" s="265">
        <v>8.2231816672201941</v>
      </c>
    </row>
    <row r="15" spans="2:21" ht="15" customHeight="1">
      <c r="B15" s="266" t="s">
        <v>137</v>
      </c>
      <c r="C15" s="265">
        <v>6.7303221521089336</v>
      </c>
    </row>
    <row r="16" spans="2:21" ht="15" customHeight="1">
      <c r="B16" s="266" t="s">
        <v>138</v>
      </c>
      <c r="C16" s="265">
        <v>5.4134838923945532</v>
      </c>
    </row>
    <row r="17" spans="2:3" ht="15" customHeight="1">
      <c r="B17" s="264" t="s">
        <v>147</v>
      </c>
      <c r="C17" s="265">
        <v>4.465293922284955</v>
      </c>
    </row>
    <row r="18" spans="2:3" ht="15" customHeight="1">
      <c r="B18" s="264" t="s">
        <v>141</v>
      </c>
      <c r="C18" s="265">
        <v>4.2145466622384591</v>
      </c>
    </row>
    <row r="19" spans="2:3" ht="15" customHeight="1">
      <c r="B19" s="264" t="s">
        <v>142</v>
      </c>
      <c r="C19" s="265">
        <v>3.7462636997675194</v>
      </c>
    </row>
    <row r="20" spans="2:3" ht="15" customHeight="1">
      <c r="B20" s="266" t="s">
        <v>140</v>
      </c>
      <c r="C20" s="265">
        <v>3.3510461640650946</v>
      </c>
    </row>
    <row r="21" spans="2:3" ht="15" customHeight="1">
      <c r="B21" s="267" t="s">
        <v>144</v>
      </c>
      <c r="C21" s="265">
        <v>3.3078711391564264</v>
      </c>
    </row>
    <row r="22" spans="2:3" ht="15" customHeight="1">
      <c r="B22" s="266" t="s">
        <v>157</v>
      </c>
      <c r="C22" s="265">
        <v>3.0122882763201595</v>
      </c>
    </row>
    <row r="23" spans="2:3" ht="15" customHeight="1">
      <c r="B23" s="264" t="s">
        <v>146</v>
      </c>
      <c r="C23" s="265">
        <v>2.4144802391232147</v>
      </c>
    </row>
    <row r="24" spans="2:3" ht="15" customHeight="1">
      <c r="B24" s="264" t="s">
        <v>143</v>
      </c>
      <c r="C24" s="265">
        <v>2.2284955164397209</v>
      </c>
    </row>
    <row r="25" spans="2:3" ht="15" customHeight="1">
      <c r="B25" s="264" t="s">
        <v>148</v>
      </c>
      <c r="C25" s="265">
        <v>1.8565260710727334</v>
      </c>
    </row>
    <row r="26" spans="2:3" ht="15" customHeight="1">
      <c r="B26" s="264" t="s">
        <v>145</v>
      </c>
      <c r="C26" s="265">
        <v>1.1989372301560943</v>
      </c>
    </row>
    <row r="27" spans="2:3">
      <c r="B27" s="264" t="s">
        <v>149</v>
      </c>
      <c r="C27" s="265">
        <v>1.1889737628694785</v>
      </c>
    </row>
    <row r="28" spans="2:3">
      <c r="B28" s="264" t="s">
        <v>136</v>
      </c>
      <c r="C28" s="265">
        <v>0.88674858850880112</v>
      </c>
    </row>
    <row r="29" spans="2:3">
      <c r="B29" s="268" t="s">
        <v>22</v>
      </c>
      <c r="C29" s="272">
        <f>SUM(C11:C28)</f>
        <v>100.00000000000001</v>
      </c>
    </row>
  </sheetData>
  <mergeCells count="2">
    <mergeCell ref="B8:C8"/>
    <mergeCell ref="B2:U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6" sqref="F6:F7"/>
    </sheetView>
  </sheetViews>
  <sheetFormatPr defaultRowHeight="15"/>
  <cols>
    <col min="1" max="1" width="7.5703125" customWidth="1"/>
    <col min="2" max="6" width="12.7109375" customWidth="1"/>
  </cols>
  <sheetData>
    <row r="1" spans="1:7" ht="47.25">
      <c r="A1" s="11"/>
      <c r="B1" s="282" t="s">
        <v>43</v>
      </c>
      <c r="C1" s="282"/>
      <c r="D1" s="282"/>
      <c r="E1" s="282"/>
      <c r="F1" s="282"/>
      <c r="G1" s="11"/>
    </row>
    <row r="2" spans="1:7">
      <c r="A2" s="1"/>
    </row>
    <row r="3" spans="1:7" ht="23.25">
      <c r="A3" s="10"/>
      <c r="B3" s="281" t="s">
        <v>25</v>
      </c>
      <c r="C3" s="281"/>
      <c r="D3" s="281"/>
      <c r="E3" s="281"/>
      <c r="F3" s="281"/>
      <c r="G3" s="10"/>
    </row>
    <row r="4" spans="1:7" ht="23.25">
      <c r="A4" s="10"/>
      <c r="B4" s="281" t="s">
        <v>114</v>
      </c>
      <c r="C4" s="281"/>
      <c r="D4" s="281"/>
      <c r="E4" s="281"/>
      <c r="F4" s="281"/>
      <c r="G4" s="10"/>
    </row>
    <row r="5" spans="1:7" ht="24" thickBot="1">
      <c r="A5" s="1"/>
      <c r="B5" s="3"/>
      <c r="C5" s="3"/>
      <c r="D5" s="3"/>
      <c r="E5" s="3"/>
      <c r="F5" s="3"/>
    </row>
    <row r="6" spans="1:7" ht="24.75" thickTop="1" thickBot="1">
      <c r="A6" s="10"/>
      <c r="B6" s="24">
        <v>2017</v>
      </c>
      <c r="C6" s="25">
        <v>2018</v>
      </c>
      <c r="D6" s="24">
        <v>2019</v>
      </c>
      <c r="E6" s="24">
        <v>2020</v>
      </c>
      <c r="F6" s="24">
        <v>2021</v>
      </c>
      <c r="G6" s="10"/>
    </row>
    <row r="7" spans="1:7" ht="21.75" thickTop="1" thickBot="1">
      <c r="A7" s="10"/>
      <c r="B7" s="106">
        <v>9990</v>
      </c>
      <c r="C7" s="106">
        <v>11055</v>
      </c>
      <c r="D7" s="107">
        <v>12151</v>
      </c>
      <c r="E7" s="107">
        <v>11811</v>
      </c>
      <c r="F7" s="107">
        <v>11789</v>
      </c>
      <c r="G7" s="10"/>
    </row>
    <row r="8" spans="1:7" ht="15.75" thickTop="1">
      <c r="A8" s="1"/>
    </row>
    <row r="9" spans="1:7">
      <c r="A9" s="1"/>
    </row>
    <row r="10" spans="1:7" ht="15" customHeight="1">
      <c r="A10" s="1"/>
      <c r="B10" s="33"/>
      <c r="C10" s="33"/>
      <c r="D10" s="33"/>
      <c r="E10" s="33"/>
      <c r="F10" s="33"/>
    </row>
    <row r="11" spans="1:7" s="1" customFormat="1">
      <c r="B11" s="33"/>
      <c r="C11" s="33"/>
      <c r="D11" s="33"/>
      <c r="E11" s="33"/>
      <c r="F11" s="33"/>
    </row>
    <row r="12" spans="1:7">
      <c r="A12" s="1"/>
      <c r="B12" s="2"/>
      <c r="C12" s="2"/>
      <c r="D12" s="2"/>
      <c r="E12" s="2"/>
      <c r="F12" s="2"/>
    </row>
    <row r="13" spans="1:7">
      <c r="A13" s="1"/>
    </row>
    <row r="14" spans="1:7">
      <c r="A14" s="1"/>
    </row>
    <row r="15" spans="1:7">
      <c r="A15" s="1"/>
    </row>
    <row r="16" spans="1:7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3">
      <c r="A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F6" sqref="F6:F7"/>
    </sheetView>
  </sheetViews>
  <sheetFormatPr defaultRowHeight="15"/>
  <cols>
    <col min="1" max="1" width="5.85546875" customWidth="1"/>
    <col min="2" max="6" width="12.7109375" customWidth="1"/>
  </cols>
  <sheetData>
    <row r="1" spans="1:6" ht="47.25">
      <c r="A1" s="11"/>
      <c r="B1" s="282" t="s">
        <v>43</v>
      </c>
      <c r="C1" s="282"/>
      <c r="D1" s="282"/>
      <c r="E1" s="282"/>
      <c r="F1" s="282"/>
    </row>
    <row r="2" spans="1:6">
      <c r="A2" s="1"/>
    </row>
    <row r="3" spans="1:6" ht="23.25">
      <c r="A3" s="10"/>
      <c r="B3" s="281" t="s">
        <v>24</v>
      </c>
      <c r="C3" s="281"/>
      <c r="D3" s="281"/>
      <c r="E3" s="281"/>
      <c r="F3" s="281"/>
    </row>
    <row r="4" spans="1:6" ht="23.25">
      <c r="A4" s="10"/>
      <c r="B4" s="281" t="s">
        <v>114</v>
      </c>
      <c r="C4" s="281"/>
      <c r="D4" s="281"/>
      <c r="E4" s="281"/>
      <c r="F4" s="281"/>
    </row>
    <row r="5" spans="1:6" ht="24" thickBot="1">
      <c r="A5" s="1"/>
      <c r="B5" s="3"/>
      <c r="C5" s="3"/>
      <c r="D5" s="3"/>
      <c r="E5" s="3"/>
      <c r="F5" s="3"/>
    </row>
    <row r="6" spans="1:6" ht="24.75" thickTop="1" thickBot="1">
      <c r="A6" s="10"/>
      <c r="B6" s="24">
        <v>2017</v>
      </c>
      <c r="C6" s="24">
        <v>2018</v>
      </c>
      <c r="D6" s="24">
        <v>2019</v>
      </c>
      <c r="E6" s="24">
        <v>2020</v>
      </c>
      <c r="F6" s="24">
        <v>2021</v>
      </c>
    </row>
    <row r="7" spans="1:6" ht="21.75" thickTop="1" thickBot="1">
      <c r="A7" s="10"/>
      <c r="B7" s="105">
        <v>26015</v>
      </c>
      <c r="C7" s="105">
        <v>25513</v>
      </c>
      <c r="D7" s="105">
        <v>24010</v>
      </c>
      <c r="E7" s="105">
        <v>22696</v>
      </c>
      <c r="F7" s="105">
        <v>21766</v>
      </c>
    </row>
    <row r="8" spans="1:6" ht="15.75" thickTop="1">
      <c r="A8" s="1"/>
    </row>
    <row r="9" spans="1:6">
      <c r="A9" s="1"/>
    </row>
    <row r="10" spans="1:6">
      <c r="A10" s="1"/>
    </row>
    <row r="11" spans="1:6">
      <c r="A11" s="1"/>
    </row>
    <row r="12" spans="1:6">
      <c r="A12" s="1"/>
    </row>
    <row r="13" spans="1:6">
      <c r="A13" s="1"/>
    </row>
    <row r="14" spans="1:6">
      <c r="A14" s="1"/>
    </row>
    <row r="15" spans="1:6">
      <c r="A15" s="1"/>
    </row>
    <row r="16" spans="1:6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</sheetData>
  <mergeCells count="3">
    <mergeCell ref="B4:F4"/>
    <mergeCell ref="B3:F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J1" sqref="J1"/>
    </sheetView>
  </sheetViews>
  <sheetFormatPr defaultRowHeight="15"/>
  <cols>
    <col min="1" max="1" width="14.28515625" bestFit="1" customWidth="1"/>
    <col min="2" max="2" width="10.7109375" bestFit="1" customWidth="1"/>
    <col min="3" max="3" width="19.28515625" customWidth="1"/>
    <col min="4" max="4" width="13.85546875" customWidth="1"/>
    <col min="5" max="5" width="23.5703125" customWidth="1"/>
    <col min="6" max="6" width="24" customWidth="1"/>
    <col min="7" max="7" width="22.7109375" bestFit="1" customWidth="1"/>
    <col min="8" max="8" width="15.140625" customWidth="1"/>
  </cols>
  <sheetData>
    <row r="1" spans="1:8" ht="33.75">
      <c r="A1" s="285" t="s">
        <v>43</v>
      </c>
      <c r="B1" s="285"/>
      <c r="C1" s="285"/>
      <c r="D1" s="285"/>
      <c r="E1" s="285"/>
      <c r="F1" s="285"/>
      <c r="G1" s="285"/>
      <c r="H1" s="285"/>
    </row>
    <row r="2" spans="1:8" ht="30" thickBot="1">
      <c r="A2" s="286" t="s">
        <v>66</v>
      </c>
      <c r="B2" s="286"/>
      <c r="C2" s="286"/>
      <c r="D2" s="286"/>
      <c r="E2" s="286"/>
      <c r="F2" s="286"/>
      <c r="G2" s="286"/>
      <c r="H2" s="286"/>
    </row>
    <row r="3" spans="1:8" ht="24.75" customHeight="1" thickBot="1">
      <c r="A3" s="287" t="s">
        <v>113</v>
      </c>
      <c r="B3" s="288"/>
      <c r="C3" s="288"/>
      <c r="D3" s="288"/>
      <c r="E3" s="288"/>
      <c r="F3" s="288"/>
      <c r="G3" s="288"/>
      <c r="H3" s="289"/>
    </row>
    <row r="4" spans="1:8" ht="15.75" thickBot="1">
      <c r="A4" s="252"/>
      <c r="B4" s="252"/>
      <c r="C4" s="290" t="s">
        <v>67</v>
      </c>
      <c r="D4" s="291"/>
      <c r="E4" s="291"/>
      <c r="F4" s="291"/>
      <c r="G4" s="292"/>
      <c r="H4" s="251"/>
    </row>
    <row r="5" spans="1:8" ht="45">
      <c r="A5" s="211" t="s">
        <v>38</v>
      </c>
      <c r="B5" s="115" t="s">
        <v>75</v>
      </c>
      <c r="C5" s="115" t="s">
        <v>76</v>
      </c>
      <c r="D5" s="115" t="s">
        <v>133</v>
      </c>
      <c r="E5" s="115" t="s">
        <v>77</v>
      </c>
      <c r="F5" s="115" t="s">
        <v>78</v>
      </c>
      <c r="G5" s="115" t="s">
        <v>79</v>
      </c>
      <c r="H5" s="116" t="s">
        <v>80</v>
      </c>
    </row>
    <row r="6" spans="1:8">
      <c r="A6" s="97">
        <v>2</v>
      </c>
      <c r="B6" s="207">
        <v>2446</v>
      </c>
      <c r="C6" s="179">
        <v>41</v>
      </c>
      <c r="D6" s="179">
        <v>2</v>
      </c>
      <c r="E6" s="179">
        <v>10</v>
      </c>
      <c r="F6" s="179">
        <v>12</v>
      </c>
      <c r="G6" s="179">
        <v>12</v>
      </c>
      <c r="H6" s="178">
        <f>B6-SUM(C6:G6)</f>
        <v>2369</v>
      </c>
    </row>
    <row r="7" spans="1:8">
      <c r="A7" s="90">
        <v>3</v>
      </c>
      <c r="B7" s="207">
        <v>3096</v>
      </c>
      <c r="C7" s="177">
        <v>116</v>
      </c>
      <c r="D7" s="177">
        <v>6</v>
      </c>
      <c r="E7" s="177">
        <v>85</v>
      </c>
      <c r="F7" s="177">
        <v>4</v>
      </c>
      <c r="G7" s="177">
        <v>9</v>
      </c>
      <c r="H7" s="178">
        <f t="shared" ref="H7:H12" si="0">B7-SUM(C7:G7)</f>
        <v>2876</v>
      </c>
    </row>
    <row r="8" spans="1:8">
      <c r="A8" s="15">
        <v>4</v>
      </c>
      <c r="B8" s="208">
        <v>3703</v>
      </c>
      <c r="C8" s="179">
        <v>17</v>
      </c>
      <c r="D8" s="179">
        <v>15</v>
      </c>
      <c r="E8" s="179">
        <v>23</v>
      </c>
      <c r="F8" s="180">
        <v>12</v>
      </c>
      <c r="G8" s="179">
        <v>7</v>
      </c>
      <c r="H8" s="178">
        <f t="shared" si="0"/>
        <v>3629</v>
      </c>
    </row>
    <row r="9" spans="1:8">
      <c r="A9" s="15">
        <v>5</v>
      </c>
      <c r="B9" s="208">
        <v>3291</v>
      </c>
      <c r="C9" s="177">
        <v>74</v>
      </c>
      <c r="D9" s="177">
        <v>8</v>
      </c>
      <c r="E9" s="177">
        <v>71</v>
      </c>
      <c r="F9" s="181">
        <v>1</v>
      </c>
      <c r="G9" s="177">
        <v>4</v>
      </c>
      <c r="H9" s="178">
        <f t="shared" si="0"/>
        <v>3133</v>
      </c>
    </row>
    <row r="10" spans="1:8">
      <c r="A10" s="18">
        <v>6</v>
      </c>
      <c r="B10" s="209">
        <v>6670</v>
      </c>
      <c r="C10" s="179">
        <v>97</v>
      </c>
      <c r="D10" s="179">
        <v>8</v>
      </c>
      <c r="E10" s="179">
        <v>25</v>
      </c>
      <c r="F10" s="182">
        <v>9</v>
      </c>
      <c r="G10" s="179">
        <v>22</v>
      </c>
      <c r="H10" s="178">
        <f t="shared" si="0"/>
        <v>6509</v>
      </c>
    </row>
    <row r="11" spans="1:8" s="1" customFormat="1">
      <c r="A11" s="18">
        <v>7</v>
      </c>
      <c r="B11" s="209">
        <v>2554</v>
      </c>
      <c r="C11" s="179">
        <v>10</v>
      </c>
      <c r="D11" s="179">
        <v>6</v>
      </c>
      <c r="E11" s="179">
        <v>12</v>
      </c>
      <c r="F11" s="182">
        <v>9</v>
      </c>
      <c r="G11" s="179">
        <v>2</v>
      </c>
      <c r="H11" s="178">
        <f t="shared" si="0"/>
        <v>2515</v>
      </c>
    </row>
    <row r="12" spans="1:8">
      <c r="A12" s="18" t="s">
        <v>55</v>
      </c>
      <c r="B12" s="209">
        <v>6</v>
      </c>
      <c r="C12" s="177">
        <v>0</v>
      </c>
      <c r="D12" s="177">
        <v>0</v>
      </c>
      <c r="E12" s="177">
        <v>0</v>
      </c>
      <c r="F12" s="181">
        <v>0</v>
      </c>
      <c r="G12" s="177">
        <v>0</v>
      </c>
      <c r="H12" s="178">
        <f t="shared" si="0"/>
        <v>6</v>
      </c>
    </row>
    <row r="13" spans="1:8" ht="15.75" thickBot="1">
      <c r="A13" s="210" t="s">
        <v>22</v>
      </c>
      <c r="B13" s="117">
        <f t="shared" ref="B13:H13" si="1">SUM(B6:B12)</f>
        <v>21766</v>
      </c>
      <c r="C13" s="183">
        <f t="shared" si="1"/>
        <v>355</v>
      </c>
      <c r="D13" s="183">
        <f t="shared" si="1"/>
        <v>45</v>
      </c>
      <c r="E13" s="183">
        <f t="shared" si="1"/>
        <v>226</v>
      </c>
      <c r="F13" s="183">
        <f t="shared" si="1"/>
        <v>47</v>
      </c>
      <c r="G13" s="183">
        <f t="shared" si="1"/>
        <v>56</v>
      </c>
      <c r="H13" s="184">
        <f t="shared" si="1"/>
        <v>21037</v>
      </c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284" t="s">
        <v>68</v>
      </c>
      <c r="B15" s="284"/>
      <c r="C15" s="284"/>
      <c r="D15" s="284"/>
      <c r="E15" s="284"/>
      <c r="F15" s="284"/>
      <c r="G15" s="284"/>
      <c r="H15" s="284"/>
    </row>
    <row r="16" spans="1:8" ht="45.75" customHeight="1">
      <c r="A16" s="284" t="s">
        <v>109</v>
      </c>
      <c r="B16" s="284"/>
      <c r="C16" s="284"/>
      <c r="D16" s="284"/>
      <c r="E16" s="284"/>
      <c r="F16" s="284"/>
      <c r="G16" s="284"/>
      <c r="H16" s="284"/>
    </row>
    <row r="17" spans="1:5">
      <c r="A17" s="283" t="s">
        <v>81</v>
      </c>
      <c r="B17" s="283"/>
      <c r="C17" s="283"/>
      <c r="D17" s="283"/>
      <c r="E17" s="283"/>
    </row>
  </sheetData>
  <mergeCells count="7">
    <mergeCell ref="A17:E17"/>
    <mergeCell ref="A16:H16"/>
    <mergeCell ref="A1:H1"/>
    <mergeCell ref="A2:H2"/>
    <mergeCell ref="A3:H3"/>
    <mergeCell ref="C4:G4"/>
    <mergeCell ref="A15:H15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topLeftCell="A16" workbookViewId="0">
      <selection activeCell="H5" sqref="H5"/>
    </sheetView>
  </sheetViews>
  <sheetFormatPr defaultColWidth="9.140625" defaultRowHeight="15"/>
  <cols>
    <col min="1" max="1" width="9.140625" style="1"/>
    <col min="2" max="2" width="35.140625" style="1" bestFit="1" customWidth="1"/>
    <col min="3" max="3" width="29.7109375" style="1" customWidth="1"/>
    <col min="4" max="6" width="9.140625" style="1"/>
    <col min="7" max="7" width="35.140625" style="1" bestFit="1" customWidth="1"/>
    <col min="8" max="8" width="31.140625" style="1" customWidth="1"/>
    <col min="9" max="16384" width="9.140625" style="1"/>
  </cols>
  <sheetData>
    <row r="1" spans="2:8">
      <c r="B1" s="294" t="s">
        <v>115</v>
      </c>
      <c r="C1" s="294"/>
      <c r="D1" s="294"/>
      <c r="E1" s="294"/>
      <c r="F1" s="294"/>
      <c r="G1" s="294"/>
      <c r="H1" s="294"/>
    </row>
    <row r="2" spans="2:8">
      <c r="B2" s="294"/>
      <c r="C2" s="294"/>
      <c r="D2" s="294"/>
      <c r="E2" s="294"/>
      <c r="F2" s="294"/>
      <c r="G2" s="294"/>
      <c r="H2" s="294"/>
    </row>
    <row r="3" spans="2:8" ht="15.75" thickBot="1"/>
    <row r="4" spans="2:8" ht="16.5" thickBot="1">
      <c r="B4" s="295" t="s">
        <v>116</v>
      </c>
      <c r="C4" s="296"/>
      <c r="G4" s="295" t="s">
        <v>117</v>
      </c>
      <c r="H4" s="296"/>
    </row>
    <row r="5" spans="2:8" ht="15.75">
      <c r="B5" s="270" t="s">
        <v>69</v>
      </c>
      <c r="C5" s="270" t="s">
        <v>134</v>
      </c>
      <c r="G5" s="270" t="s">
        <v>69</v>
      </c>
      <c r="H5" s="270" t="s">
        <v>160</v>
      </c>
    </row>
    <row r="6" spans="2:8" ht="15.75">
      <c r="B6" s="271" t="s">
        <v>70</v>
      </c>
      <c r="C6" s="119">
        <v>45</v>
      </c>
      <c r="G6" s="271" t="s">
        <v>70</v>
      </c>
      <c r="H6" s="119">
        <v>47</v>
      </c>
    </row>
    <row r="7" spans="2:8" ht="15.75">
      <c r="B7" s="271" t="s">
        <v>71</v>
      </c>
      <c r="C7" s="119">
        <v>33</v>
      </c>
      <c r="G7" s="271" t="s">
        <v>71</v>
      </c>
      <c r="H7" s="119">
        <v>17</v>
      </c>
    </row>
    <row r="8" spans="2:8" ht="15" customHeight="1"/>
    <row r="9" spans="2:8" ht="15" customHeight="1"/>
    <row r="10" spans="2:8" ht="24" thickBot="1">
      <c r="B10" s="120"/>
      <c r="C10" s="120"/>
      <c r="D10" s="120"/>
      <c r="E10" s="120"/>
      <c r="F10" s="120"/>
      <c r="G10" s="120"/>
      <c r="H10" s="120"/>
    </row>
    <row r="11" spans="2:8" ht="16.5" thickBot="1">
      <c r="B11" s="295" t="s">
        <v>116</v>
      </c>
      <c r="C11" s="296"/>
      <c r="G11" s="295" t="s">
        <v>117</v>
      </c>
      <c r="H11" s="296"/>
    </row>
    <row r="12" spans="2:8" ht="16.5" thickBot="1">
      <c r="B12" s="167" t="s">
        <v>69</v>
      </c>
      <c r="C12" s="121" t="s">
        <v>134</v>
      </c>
      <c r="G12" s="167" t="s">
        <v>69</v>
      </c>
      <c r="H12" s="121" t="s">
        <v>134</v>
      </c>
    </row>
    <row r="13" spans="2:8" ht="16.5" thickTop="1">
      <c r="B13" s="21" t="s">
        <v>104</v>
      </c>
      <c r="C13" s="122">
        <v>34</v>
      </c>
      <c r="G13" s="21" t="s">
        <v>104</v>
      </c>
      <c r="H13" s="122">
        <v>22</v>
      </c>
    </row>
    <row r="14" spans="2:8" ht="15.75">
      <c r="B14" s="19" t="s">
        <v>58</v>
      </c>
      <c r="C14" s="122">
        <v>47</v>
      </c>
      <c r="G14" s="19" t="s">
        <v>58</v>
      </c>
      <c r="H14" s="122">
        <v>50</v>
      </c>
    </row>
    <row r="15" spans="2:8" ht="15.75">
      <c r="B15" s="19" t="s">
        <v>2</v>
      </c>
      <c r="C15" s="122">
        <v>30</v>
      </c>
      <c r="G15" s="19" t="s">
        <v>2</v>
      </c>
      <c r="H15" s="122">
        <v>18</v>
      </c>
    </row>
    <row r="16" spans="2:8" ht="15.75">
      <c r="B16" s="19" t="s">
        <v>3</v>
      </c>
      <c r="C16" s="122">
        <v>35</v>
      </c>
      <c r="G16" s="19" t="s">
        <v>3</v>
      </c>
      <c r="H16" s="122">
        <v>24</v>
      </c>
    </row>
    <row r="17" spans="2:8" ht="15.75">
      <c r="B17" s="19" t="s">
        <v>59</v>
      </c>
      <c r="C17" s="122">
        <v>27</v>
      </c>
      <c r="G17" s="19" t="s">
        <v>59</v>
      </c>
      <c r="H17" s="122">
        <v>16</v>
      </c>
    </row>
    <row r="18" spans="2:8" ht="15.75">
      <c r="B18" s="19" t="s">
        <v>4</v>
      </c>
      <c r="C18" s="122">
        <v>35</v>
      </c>
      <c r="G18" s="19" t="s">
        <v>4</v>
      </c>
      <c r="H18" s="122">
        <v>24</v>
      </c>
    </row>
    <row r="19" spans="2:8" ht="15.75">
      <c r="B19" s="19" t="s">
        <v>60</v>
      </c>
      <c r="C19" s="122">
        <v>36</v>
      </c>
      <c r="G19" s="19" t="s">
        <v>60</v>
      </c>
      <c r="H19" s="122">
        <v>23</v>
      </c>
    </row>
    <row r="20" spans="2:8" ht="15.75">
      <c r="B20" s="19" t="s">
        <v>5</v>
      </c>
      <c r="C20" s="122">
        <v>29</v>
      </c>
      <c r="G20" s="19" t="s">
        <v>5</v>
      </c>
      <c r="H20" s="122">
        <v>18</v>
      </c>
    </row>
    <row r="21" spans="2:8" ht="15.75">
      <c r="B21" s="19" t="s">
        <v>61</v>
      </c>
      <c r="C21" s="122">
        <v>27</v>
      </c>
      <c r="G21" s="19" t="s">
        <v>61</v>
      </c>
      <c r="H21" s="122">
        <v>21</v>
      </c>
    </row>
    <row r="22" spans="2:8" ht="15.75">
      <c r="B22" s="19" t="s">
        <v>6</v>
      </c>
      <c r="C22" s="122">
        <v>26</v>
      </c>
      <c r="G22" s="19" t="s">
        <v>6</v>
      </c>
      <c r="H22" s="122">
        <v>29</v>
      </c>
    </row>
    <row r="23" spans="2:8" ht="15.75">
      <c r="B23" s="19" t="s">
        <v>7</v>
      </c>
      <c r="C23" s="122">
        <v>32</v>
      </c>
      <c r="G23" s="19" t="s">
        <v>7</v>
      </c>
      <c r="H23" s="122">
        <v>21</v>
      </c>
    </row>
    <row r="24" spans="2:8" ht="15.75">
      <c r="B24" s="19" t="s">
        <v>8</v>
      </c>
      <c r="C24" s="122">
        <v>42</v>
      </c>
      <c r="G24" s="19" t="s">
        <v>8</v>
      </c>
      <c r="H24" s="122">
        <v>28</v>
      </c>
    </row>
    <row r="25" spans="2:8" ht="15.75">
      <c r="B25" s="19" t="s">
        <v>9</v>
      </c>
      <c r="C25" s="122">
        <v>26</v>
      </c>
      <c r="G25" s="19" t="s">
        <v>9</v>
      </c>
      <c r="H25" s="122">
        <v>26</v>
      </c>
    </row>
    <row r="26" spans="2:8" ht="15.75">
      <c r="B26" s="19" t="s">
        <v>62</v>
      </c>
      <c r="C26" s="122">
        <v>31</v>
      </c>
      <c r="G26" s="19" t="s">
        <v>62</v>
      </c>
      <c r="H26" s="122">
        <v>18</v>
      </c>
    </row>
    <row r="27" spans="2:8" ht="15.75">
      <c r="B27" s="19" t="s">
        <v>10</v>
      </c>
      <c r="C27" s="122">
        <v>31</v>
      </c>
      <c r="G27" s="19" t="s">
        <v>10</v>
      </c>
      <c r="H27" s="122">
        <v>26</v>
      </c>
    </row>
    <row r="28" spans="2:8" ht="15.75">
      <c r="B28" s="19" t="s">
        <v>11</v>
      </c>
      <c r="C28" s="122">
        <v>29</v>
      </c>
      <c r="G28" s="19" t="s">
        <v>11</v>
      </c>
      <c r="H28" s="122">
        <v>16</v>
      </c>
    </row>
    <row r="29" spans="2:8" ht="15.75">
      <c r="B29" s="19" t="s">
        <v>12</v>
      </c>
      <c r="C29" s="122">
        <v>34</v>
      </c>
      <c r="G29" s="19" t="s">
        <v>12</v>
      </c>
      <c r="H29" s="122">
        <v>14</v>
      </c>
    </row>
    <row r="30" spans="2:8" ht="15.75">
      <c r="B30" s="19" t="s">
        <v>13</v>
      </c>
      <c r="C30" s="122">
        <v>29</v>
      </c>
      <c r="G30" s="19" t="s">
        <v>13</v>
      </c>
      <c r="H30" s="122">
        <v>24</v>
      </c>
    </row>
    <row r="31" spans="2:8" ht="15.75">
      <c r="B31" s="19" t="s">
        <v>14</v>
      </c>
      <c r="C31" s="122">
        <v>35</v>
      </c>
      <c r="G31" s="19" t="s">
        <v>14</v>
      </c>
      <c r="H31" s="122">
        <v>27</v>
      </c>
    </row>
    <row r="32" spans="2:8" ht="15.75">
      <c r="B32" s="19" t="s">
        <v>63</v>
      </c>
      <c r="C32" s="122">
        <v>32</v>
      </c>
      <c r="G32" s="19" t="s">
        <v>63</v>
      </c>
      <c r="H32" s="122">
        <v>23</v>
      </c>
    </row>
    <row r="33" spans="2:8" ht="15.75">
      <c r="B33" s="19" t="s">
        <v>15</v>
      </c>
      <c r="C33" s="122">
        <v>36</v>
      </c>
      <c r="G33" s="19" t="s">
        <v>15</v>
      </c>
      <c r="H33" s="122">
        <v>23</v>
      </c>
    </row>
    <row r="34" spans="2:8" ht="15.75">
      <c r="B34" s="19" t="s">
        <v>64</v>
      </c>
      <c r="C34" s="122">
        <v>38</v>
      </c>
      <c r="G34" s="19" t="s">
        <v>64</v>
      </c>
      <c r="H34" s="122">
        <v>24</v>
      </c>
    </row>
    <row r="35" spans="2:8" ht="15.75">
      <c r="B35" s="19" t="s">
        <v>16</v>
      </c>
      <c r="C35" s="122">
        <v>38</v>
      </c>
      <c r="G35" s="19" t="s">
        <v>16</v>
      </c>
      <c r="H35" s="122">
        <v>32</v>
      </c>
    </row>
    <row r="36" spans="2:8" ht="15.75">
      <c r="B36" s="19" t="s">
        <v>17</v>
      </c>
      <c r="C36" s="122">
        <v>28</v>
      </c>
      <c r="G36" s="19" t="s">
        <v>17</v>
      </c>
      <c r="H36" s="122">
        <v>23</v>
      </c>
    </row>
    <row r="37" spans="2:8" ht="15.75">
      <c r="B37" s="19" t="s">
        <v>65</v>
      </c>
      <c r="C37" s="122">
        <v>24</v>
      </c>
      <c r="G37" s="19" t="s">
        <v>65</v>
      </c>
      <c r="H37" s="122">
        <v>18</v>
      </c>
    </row>
    <row r="38" spans="2:8" ht="15.75">
      <c r="B38" s="19" t="s">
        <v>18</v>
      </c>
      <c r="C38" s="122">
        <v>27</v>
      </c>
      <c r="G38" s="19" t="s">
        <v>18</v>
      </c>
      <c r="H38" s="122">
        <v>32</v>
      </c>
    </row>
    <row r="39" spans="2:8" ht="15.75">
      <c r="B39" s="19" t="s">
        <v>19</v>
      </c>
      <c r="C39" s="122">
        <v>29</v>
      </c>
      <c r="G39" s="19" t="s">
        <v>19</v>
      </c>
      <c r="H39" s="122">
        <v>18</v>
      </c>
    </row>
    <row r="40" spans="2:8" ht="15.75">
      <c r="B40" s="19" t="s">
        <v>20</v>
      </c>
      <c r="C40" s="122">
        <v>26</v>
      </c>
      <c r="G40" s="19" t="s">
        <v>20</v>
      </c>
      <c r="H40" s="122">
        <v>23</v>
      </c>
    </row>
    <row r="41" spans="2:8" ht="16.5" thickBot="1">
      <c r="B41" s="20" t="s">
        <v>21</v>
      </c>
      <c r="C41" s="122">
        <v>30</v>
      </c>
      <c r="G41" s="20" t="s">
        <v>21</v>
      </c>
      <c r="H41" s="122">
        <v>23</v>
      </c>
    </row>
    <row r="42" spans="2:8" ht="17.25" thickTop="1" thickBot="1">
      <c r="B42" s="131" t="s">
        <v>72</v>
      </c>
      <c r="C42" s="123">
        <v>36</v>
      </c>
      <c r="G42" s="131" t="s">
        <v>72</v>
      </c>
      <c r="H42" s="123">
        <v>24</v>
      </c>
    </row>
    <row r="46" spans="2:8">
      <c r="B46" s="293" t="s">
        <v>74</v>
      </c>
      <c r="C46" s="293"/>
      <c r="D46" s="293"/>
      <c r="E46" s="293"/>
      <c r="F46" s="293"/>
    </row>
  </sheetData>
  <mergeCells count="6">
    <mergeCell ref="B46:F46"/>
    <mergeCell ref="B1:H2"/>
    <mergeCell ref="B4:C4"/>
    <mergeCell ref="G4:H4"/>
    <mergeCell ref="B11:C11"/>
    <mergeCell ref="G11:H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topLeftCell="B1" zoomScale="90" zoomScaleNormal="90" workbookViewId="0">
      <selection activeCell="J13" sqref="J13"/>
    </sheetView>
  </sheetViews>
  <sheetFormatPr defaultColWidth="9.140625" defaultRowHeight="15"/>
  <cols>
    <col min="1" max="2" width="9.140625" style="1"/>
    <col min="3" max="7" width="10.7109375" style="1" customWidth="1"/>
    <col min="8" max="8" width="10.7109375" style="213" customWidth="1"/>
    <col min="9" max="11" width="9.140625" style="1"/>
    <col min="12" max="17" width="11.7109375" style="1" customWidth="1"/>
    <col min="18" max="16384" width="9.140625" style="1"/>
  </cols>
  <sheetData>
    <row r="1" spans="3:17" ht="15" customHeight="1">
      <c r="C1" s="294" t="s">
        <v>120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</row>
    <row r="2" spans="3:17" ht="15" customHeight="1"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3:17" ht="15" customHeight="1"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</row>
    <row r="4" spans="3:17" ht="24" thickBot="1">
      <c r="C4" s="120"/>
      <c r="D4" s="120"/>
      <c r="E4" s="120"/>
      <c r="F4" s="120"/>
      <c r="G4" s="120"/>
      <c r="H4" s="212"/>
      <c r="I4" s="120"/>
      <c r="J4" s="120"/>
      <c r="K4" s="120"/>
      <c r="L4" s="120"/>
      <c r="M4" s="120"/>
      <c r="N4" s="120"/>
      <c r="O4" s="120"/>
      <c r="P4" s="120"/>
      <c r="Q4" s="120"/>
    </row>
    <row r="5" spans="3:17" ht="16.5" thickBot="1">
      <c r="C5" s="295" t="s">
        <v>118</v>
      </c>
      <c r="D5" s="297"/>
      <c r="E5" s="297"/>
      <c r="F5" s="297"/>
      <c r="G5" s="297"/>
      <c r="H5" s="296"/>
      <c r="L5" s="295" t="s">
        <v>119</v>
      </c>
      <c r="M5" s="298"/>
      <c r="N5" s="298"/>
      <c r="O5" s="298"/>
      <c r="P5" s="298"/>
      <c r="Q5" s="299"/>
    </row>
    <row r="6" spans="3:17" ht="16.5" thickBot="1">
      <c r="C6" s="124" t="s">
        <v>0</v>
      </c>
      <c r="D6" s="125">
        <v>2017</v>
      </c>
      <c r="E6" s="125">
        <v>2018</v>
      </c>
      <c r="F6" s="125">
        <v>2019</v>
      </c>
      <c r="G6" s="125">
        <v>2020</v>
      </c>
      <c r="H6" s="126">
        <v>2021</v>
      </c>
      <c r="L6" s="250" t="s">
        <v>69</v>
      </c>
      <c r="M6" s="124">
        <v>2017</v>
      </c>
      <c r="N6" s="125">
        <v>2018</v>
      </c>
      <c r="O6" s="125">
        <v>2019</v>
      </c>
      <c r="P6" s="125">
        <v>2020</v>
      </c>
      <c r="Q6" s="126">
        <v>2021</v>
      </c>
    </row>
    <row r="7" spans="3:17" ht="15.75">
      <c r="C7" s="128" t="s">
        <v>70</v>
      </c>
      <c r="D7" s="248">
        <v>49</v>
      </c>
      <c r="E7" s="248">
        <v>37</v>
      </c>
      <c r="F7" s="248">
        <v>41</v>
      </c>
      <c r="G7" s="248">
        <v>57</v>
      </c>
      <c r="H7" s="170">
        <v>45</v>
      </c>
      <c r="L7" s="128" t="s">
        <v>70</v>
      </c>
      <c r="M7" s="248">
        <v>47</v>
      </c>
      <c r="N7" s="248">
        <v>36</v>
      </c>
      <c r="O7" s="249">
        <v>37</v>
      </c>
      <c r="P7" s="248">
        <v>43</v>
      </c>
      <c r="Q7" s="245">
        <v>47</v>
      </c>
    </row>
    <row r="8" spans="3:17" ht="15.75">
      <c r="C8" s="127" t="s">
        <v>71</v>
      </c>
      <c r="D8" s="119">
        <v>35</v>
      </c>
      <c r="E8" s="119">
        <v>32</v>
      </c>
      <c r="F8" s="119">
        <v>37</v>
      </c>
      <c r="G8" s="119">
        <v>41</v>
      </c>
      <c r="H8" s="122">
        <v>33</v>
      </c>
      <c r="L8" s="197" t="s">
        <v>71</v>
      </c>
      <c r="M8" s="198">
        <v>30</v>
      </c>
      <c r="N8" s="198">
        <v>30</v>
      </c>
      <c r="O8" s="243">
        <v>24</v>
      </c>
      <c r="P8" s="119">
        <v>28</v>
      </c>
      <c r="Q8" s="246">
        <v>17</v>
      </c>
    </row>
    <row r="9" spans="3:17" ht="16.5" thickBot="1">
      <c r="C9" s="129" t="s">
        <v>73</v>
      </c>
      <c r="D9" s="168">
        <v>39</v>
      </c>
      <c r="E9" s="168">
        <v>41</v>
      </c>
      <c r="F9" s="168">
        <v>48.307152875175312</v>
      </c>
      <c r="G9" s="168">
        <v>40</v>
      </c>
      <c r="H9" s="169">
        <v>36</v>
      </c>
      <c r="L9" s="129" t="s">
        <v>73</v>
      </c>
      <c r="M9" s="168">
        <v>32</v>
      </c>
      <c r="N9" s="168">
        <v>32</v>
      </c>
      <c r="O9" s="244">
        <v>30</v>
      </c>
      <c r="P9" s="168">
        <v>30</v>
      </c>
      <c r="Q9" s="247">
        <v>24</v>
      </c>
    </row>
    <row r="37" spans="2:11">
      <c r="B37" s="300" t="s">
        <v>74</v>
      </c>
      <c r="C37" s="300"/>
      <c r="D37" s="300"/>
      <c r="E37" s="300"/>
      <c r="F37" s="300"/>
      <c r="G37" s="300"/>
      <c r="H37" s="300"/>
      <c r="I37" s="300"/>
      <c r="J37" s="300"/>
      <c r="K37" s="300"/>
    </row>
  </sheetData>
  <mergeCells count="4">
    <mergeCell ref="C1:Q3"/>
    <mergeCell ref="C5:H5"/>
    <mergeCell ref="L5:Q5"/>
    <mergeCell ref="B37:K3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90" zoomScaleNormal="90" workbookViewId="0">
      <selection activeCell="M25" sqref="M25"/>
    </sheetView>
  </sheetViews>
  <sheetFormatPr defaultRowHeight="15"/>
  <cols>
    <col min="3" max="3" width="35.140625" bestFit="1" customWidth="1"/>
    <col min="4" max="4" width="23.140625" customWidth="1"/>
    <col min="5" max="5" width="11.42578125" customWidth="1"/>
    <col min="8" max="8" width="36.7109375" bestFit="1" customWidth="1"/>
    <col min="9" max="9" width="22.42578125" bestFit="1" customWidth="1"/>
  </cols>
  <sheetData>
    <row r="1" spans="1:9" ht="15" customHeight="1">
      <c r="C1" s="294" t="s">
        <v>121</v>
      </c>
      <c r="D1" s="294"/>
      <c r="E1" s="294"/>
      <c r="F1" s="294"/>
      <c r="G1" s="294"/>
      <c r="H1" s="294"/>
      <c r="I1" s="294"/>
    </row>
    <row r="2" spans="1:9" ht="15" customHeight="1">
      <c r="C2" s="294"/>
      <c r="D2" s="294"/>
      <c r="E2" s="294"/>
      <c r="F2" s="294"/>
      <c r="G2" s="294"/>
      <c r="H2" s="294"/>
      <c r="I2" s="294"/>
    </row>
    <row r="3" spans="1:9" ht="15" customHeight="1">
      <c r="C3" s="294"/>
      <c r="D3" s="294"/>
      <c r="E3" s="294"/>
      <c r="F3" s="294"/>
      <c r="G3" s="294"/>
      <c r="H3" s="294"/>
      <c r="I3" s="294"/>
    </row>
    <row r="5" spans="1:9" ht="15.75" thickBot="1"/>
    <row r="6" spans="1:9" ht="16.5" thickBot="1">
      <c r="C6" s="295" t="s">
        <v>122</v>
      </c>
      <c r="D6" s="296"/>
      <c r="H6" s="295" t="s">
        <v>122</v>
      </c>
      <c r="I6" s="296"/>
    </row>
    <row r="7" spans="1:9" ht="16.5" thickBot="1">
      <c r="C7" s="118" t="s">
        <v>69</v>
      </c>
      <c r="D7" s="118" t="s">
        <v>134</v>
      </c>
      <c r="H7" s="167" t="s">
        <v>69</v>
      </c>
      <c r="I7" s="121" t="s">
        <v>134</v>
      </c>
    </row>
    <row r="8" spans="1:9" ht="17.25" thickTop="1" thickBot="1">
      <c r="C8" s="193" t="s">
        <v>70</v>
      </c>
      <c r="D8" s="119">
        <v>163</v>
      </c>
      <c r="H8" s="193" t="s">
        <v>104</v>
      </c>
      <c r="I8" s="122">
        <v>67</v>
      </c>
    </row>
    <row r="9" spans="1:9" ht="16.5" thickTop="1">
      <c r="C9" s="193" t="s">
        <v>71</v>
      </c>
      <c r="D9" s="119">
        <v>110</v>
      </c>
      <c r="H9" s="194" t="s">
        <v>58</v>
      </c>
      <c r="I9" s="122">
        <v>146</v>
      </c>
    </row>
    <row r="10" spans="1:9" ht="15.75">
      <c r="C10" s="1"/>
      <c r="D10" s="1"/>
      <c r="H10" s="194" t="s">
        <v>2</v>
      </c>
      <c r="I10" s="122">
        <v>74</v>
      </c>
    </row>
    <row r="11" spans="1:9" ht="15.75">
      <c r="C11" s="1"/>
      <c r="D11" s="1"/>
      <c r="H11" s="194" t="s">
        <v>3</v>
      </c>
      <c r="I11" s="122">
        <v>87</v>
      </c>
    </row>
    <row r="12" spans="1:9" ht="13.5" customHeight="1">
      <c r="C12" s="120"/>
      <c r="D12" s="120"/>
      <c r="H12" s="194" t="s">
        <v>59</v>
      </c>
      <c r="I12" s="122">
        <v>55</v>
      </c>
    </row>
    <row r="13" spans="1:9" ht="15.75">
      <c r="H13" s="194" t="s">
        <v>4</v>
      </c>
      <c r="I13" s="122">
        <v>114</v>
      </c>
    </row>
    <row r="14" spans="1:9" ht="15.75">
      <c r="H14" s="194" t="s">
        <v>60</v>
      </c>
      <c r="I14" s="122">
        <v>69</v>
      </c>
    </row>
    <row r="15" spans="1:9" ht="15.75">
      <c r="H15" s="194" t="s">
        <v>5</v>
      </c>
      <c r="I15" s="122">
        <v>120</v>
      </c>
    </row>
    <row r="16" spans="1:9" ht="15.75" customHeight="1">
      <c r="A16" s="301" t="s">
        <v>74</v>
      </c>
      <c r="B16" s="301"/>
      <c r="C16" s="301"/>
      <c r="D16" s="301"/>
      <c r="E16" s="301"/>
      <c r="H16" s="194" t="s">
        <v>61</v>
      </c>
      <c r="I16" s="122">
        <v>85</v>
      </c>
    </row>
    <row r="17" spans="1:9" ht="15.75">
      <c r="H17" s="194" t="s">
        <v>6</v>
      </c>
      <c r="I17" s="122">
        <v>46</v>
      </c>
    </row>
    <row r="18" spans="1:9" ht="15.75">
      <c r="A18" s="199"/>
      <c r="B18" s="199"/>
      <c r="H18" s="194" t="s">
        <v>7</v>
      </c>
      <c r="I18" s="122">
        <v>130</v>
      </c>
    </row>
    <row r="19" spans="1:9" ht="15.75">
      <c r="H19" s="194" t="s">
        <v>8</v>
      </c>
      <c r="I19" s="122">
        <v>112</v>
      </c>
    </row>
    <row r="20" spans="1:9" ht="15.75">
      <c r="H20" s="194" t="s">
        <v>9</v>
      </c>
      <c r="I20" s="122">
        <v>111</v>
      </c>
    </row>
    <row r="21" spans="1:9" ht="15.75">
      <c r="H21" s="194" t="s">
        <v>62</v>
      </c>
      <c r="I21" s="122">
        <v>104</v>
      </c>
    </row>
    <row r="22" spans="1:9" ht="15.75">
      <c r="H22" s="194" t="s">
        <v>10</v>
      </c>
      <c r="I22" s="122">
        <v>120</v>
      </c>
    </row>
    <row r="23" spans="1:9" ht="15.75">
      <c r="H23" s="194" t="s">
        <v>11</v>
      </c>
      <c r="I23" s="122">
        <v>78</v>
      </c>
    </row>
    <row r="24" spans="1:9" ht="15.75">
      <c r="H24" s="194" t="s">
        <v>12</v>
      </c>
      <c r="I24" s="122">
        <v>120</v>
      </c>
    </row>
    <row r="25" spans="1:9" ht="15.75">
      <c r="H25" s="194" t="s">
        <v>13</v>
      </c>
      <c r="I25" s="122">
        <v>123</v>
      </c>
    </row>
    <row r="26" spans="1:9" ht="15.75">
      <c r="H26" s="194" t="s">
        <v>14</v>
      </c>
      <c r="I26" s="122">
        <v>105</v>
      </c>
    </row>
    <row r="27" spans="1:9" ht="15.75">
      <c r="H27" s="194" t="s">
        <v>63</v>
      </c>
      <c r="I27" s="122">
        <v>95</v>
      </c>
    </row>
    <row r="28" spans="1:9" ht="15.75">
      <c r="H28" s="194" t="s">
        <v>15</v>
      </c>
      <c r="I28" s="122">
        <v>141</v>
      </c>
    </row>
    <row r="29" spans="1:9" ht="15.75">
      <c r="H29" s="194" t="s">
        <v>64</v>
      </c>
      <c r="I29" s="122">
        <v>105</v>
      </c>
    </row>
    <row r="30" spans="1:9" ht="15.75">
      <c r="H30" s="194" t="s">
        <v>16</v>
      </c>
      <c r="I30" s="122">
        <v>87</v>
      </c>
    </row>
    <row r="31" spans="1:9" ht="15.75">
      <c r="H31" s="194" t="s">
        <v>17</v>
      </c>
      <c r="I31" s="122">
        <v>90</v>
      </c>
    </row>
    <row r="32" spans="1:9" ht="15.75">
      <c r="H32" s="194" t="s">
        <v>65</v>
      </c>
      <c r="I32" s="122">
        <v>114</v>
      </c>
    </row>
    <row r="33" spans="8:9" ht="15.75">
      <c r="H33" s="194" t="s">
        <v>18</v>
      </c>
      <c r="I33" s="122">
        <v>78</v>
      </c>
    </row>
    <row r="34" spans="8:9" ht="15.75">
      <c r="H34" s="194" t="s">
        <v>19</v>
      </c>
      <c r="I34" s="122">
        <v>114</v>
      </c>
    </row>
    <row r="35" spans="8:9" ht="15.75">
      <c r="H35" s="194" t="s">
        <v>20</v>
      </c>
      <c r="I35" s="122">
        <v>78</v>
      </c>
    </row>
    <row r="36" spans="8:9" ht="16.5" thickBot="1">
      <c r="H36" s="195" t="s">
        <v>21</v>
      </c>
      <c r="I36" s="122">
        <v>126</v>
      </c>
    </row>
    <row r="37" spans="8:9" ht="17.25" thickTop="1" thickBot="1">
      <c r="H37" s="131" t="s">
        <v>72</v>
      </c>
      <c r="I37" s="123">
        <v>104</v>
      </c>
    </row>
  </sheetData>
  <mergeCells count="4">
    <mergeCell ref="C6:D6"/>
    <mergeCell ref="H6:I6"/>
    <mergeCell ref="C1:I3"/>
    <mergeCell ref="A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P12" sqref="P12"/>
    </sheetView>
  </sheetViews>
  <sheetFormatPr defaultRowHeight="15"/>
  <cols>
    <col min="2" max="2" width="9.42578125" bestFit="1" customWidth="1"/>
    <col min="3" max="3" width="11" customWidth="1"/>
    <col min="4" max="4" width="10.7109375" customWidth="1"/>
    <col min="5" max="5" width="7.140625" bestFit="1" customWidth="1"/>
    <col min="6" max="6" width="7.5703125" bestFit="1" customWidth="1"/>
    <col min="7" max="7" width="8.28515625" bestFit="1" customWidth="1"/>
    <col min="8" max="8" width="8.140625" bestFit="1" customWidth="1"/>
    <col min="9" max="9" width="8.5703125" bestFit="1" customWidth="1"/>
    <col min="10" max="10" width="7.140625" customWidth="1"/>
    <col min="11" max="11" width="7" customWidth="1"/>
    <col min="12" max="12" width="8" customWidth="1"/>
    <col min="13" max="13" width="13.7109375" customWidth="1"/>
  </cols>
  <sheetData>
    <row r="1" spans="2:13" ht="37.5" customHeight="1">
      <c r="B1" s="279" t="s">
        <v>43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2:13" ht="18.75">
      <c r="B2" s="280" t="s">
        <v>40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2:13" ht="19.5" thickBot="1">
      <c r="B3" s="280" t="s">
        <v>113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2:13" ht="16.5" thickTop="1" thickBot="1">
      <c r="B4" s="66"/>
      <c r="C4" s="66"/>
      <c r="D4" s="66"/>
      <c r="E4" s="302" t="s">
        <v>29</v>
      </c>
      <c r="F4" s="303"/>
      <c r="G4" s="303"/>
      <c r="H4" s="303"/>
      <c r="I4" s="303"/>
      <c r="J4" s="303"/>
      <c r="K4" s="304"/>
      <c r="L4" s="67"/>
      <c r="M4" s="66"/>
    </row>
    <row r="5" spans="2:13" ht="40.5" customHeight="1" thickTop="1" thickBot="1">
      <c r="B5" s="68" t="s">
        <v>38</v>
      </c>
      <c r="C5" s="224" t="s">
        <v>99</v>
      </c>
      <c r="D5" s="69" t="s">
        <v>30</v>
      </c>
      <c r="E5" s="70" t="s">
        <v>31</v>
      </c>
      <c r="F5" s="71" t="s">
        <v>32</v>
      </c>
      <c r="G5" s="71" t="s">
        <v>33</v>
      </c>
      <c r="H5" s="71" t="s">
        <v>34</v>
      </c>
      <c r="I5" s="71" t="s">
        <v>57</v>
      </c>
      <c r="J5" s="71" t="s">
        <v>56</v>
      </c>
      <c r="K5" s="71" t="s">
        <v>51</v>
      </c>
      <c r="L5" s="72" t="s">
        <v>39</v>
      </c>
      <c r="M5" s="63" t="s">
        <v>123</v>
      </c>
    </row>
    <row r="6" spans="2:13">
      <c r="B6" s="108" t="s">
        <v>107</v>
      </c>
      <c r="C6" s="188">
        <v>3486</v>
      </c>
      <c r="D6" s="73">
        <v>1613</v>
      </c>
      <c r="E6" s="74">
        <v>1485</v>
      </c>
      <c r="F6" s="75">
        <v>19</v>
      </c>
      <c r="G6" s="75">
        <v>21</v>
      </c>
      <c r="H6" s="75">
        <v>0</v>
      </c>
      <c r="I6" s="75">
        <v>14</v>
      </c>
      <c r="J6" s="75">
        <v>0</v>
      </c>
      <c r="K6" s="76">
        <v>0</v>
      </c>
      <c r="L6" s="77">
        <v>1539</v>
      </c>
      <c r="M6" s="78">
        <v>3313</v>
      </c>
    </row>
    <row r="7" spans="2:13" ht="15.75" thickBot="1">
      <c r="B7" s="108" t="s">
        <v>108</v>
      </c>
      <c r="C7" s="188">
        <v>16</v>
      </c>
      <c r="D7" s="73">
        <v>61</v>
      </c>
      <c r="E7" s="74">
        <v>0</v>
      </c>
      <c r="F7" s="75">
        <v>0</v>
      </c>
      <c r="G7" s="75">
        <v>2</v>
      </c>
      <c r="H7" s="75">
        <v>0</v>
      </c>
      <c r="I7" s="75">
        <v>0</v>
      </c>
      <c r="J7" s="75">
        <v>56</v>
      </c>
      <c r="K7" s="76">
        <v>1</v>
      </c>
      <c r="L7" s="77">
        <v>59</v>
      </c>
      <c r="M7" s="78">
        <v>17</v>
      </c>
    </row>
    <row r="8" spans="2:13" ht="16.5" thickTop="1" thickBot="1">
      <c r="B8" s="109" t="s">
        <v>22</v>
      </c>
      <c r="C8" s="221">
        <f t="shared" ref="C8:M8" si="0">SUM(C6:C7)</f>
        <v>3502</v>
      </c>
      <c r="D8" s="64">
        <f t="shared" si="0"/>
        <v>1674</v>
      </c>
      <c r="E8" s="16">
        <f t="shared" si="0"/>
        <v>1485</v>
      </c>
      <c r="F8" s="17">
        <f t="shared" si="0"/>
        <v>19</v>
      </c>
      <c r="G8" s="17">
        <f t="shared" si="0"/>
        <v>23</v>
      </c>
      <c r="H8" s="17">
        <f t="shared" si="0"/>
        <v>0</v>
      </c>
      <c r="I8" s="17">
        <f t="shared" si="0"/>
        <v>14</v>
      </c>
      <c r="J8" s="17">
        <f t="shared" si="0"/>
        <v>56</v>
      </c>
      <c r="K8" s="17">
        <f t="shared" si="0"/>
        <v>1</v>
      </c>
      <c r="L8" s="79">
        <f t="shared" si="0"/>
        <v>1598</v>
      </c>
      <c r="M8" s="65">
        <f t="shared" si="0"/>
        <v>3330</v>
      </c>
    </row>
    <row r="9" spans="2:13" ht="15.75" thickTop="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0"/>
    </row>
    <row r="12" spans="2:1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5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5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>
      <c r="A29" s="94"/>
      <c r="N29" s="94"/>
      <c r="O29" s="94"/>
    </row>
  </sheetData>
  <mergeCells count="4">
    <mergeCell ref="E4:K4"/>
    <mergeCell ref="B1:M1"/>
    <mergeCell ref="B2:M2"/>
    <mergeCell ref="B3:M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</vt:i4>
      </vt:variant>
    </vt:vector>
  </HeadingPairs>
  <TitlesOfParts>
    <vt:vector size="23" baseType="lpstr">
      <vt:lpstr>Foglio 1</vt:lpstr>
      <vt:lpstr>Foglio 2</vt:lpstr>
      <vt:lpstr>Foglio 3</vt:lpstr>
      <vt:lpstr>Foglio 4</vt:lpstr>
      <vt:lpstr>Foglio 5</vt:lpstr>
      <vt:lpstr>Foglio 6</vt:lpstr>
      <vt:lpstr>Foglio 7</vt:lpstr>
      <vt:lpstr>Merito_appalti</vt:lpstr>
      <vt:lpstr>Foglio 8</vt:lpstr>
      <vt:lpstr>Foglio 9</vt:lpstr>
      <vt:lpstr>Foglio 10</vt:lpstr>
      <vt:lpstr>Foglio 11</vt:lpstr>
      <vt:lpstr>Foglio 12</vt:lpstr>
      <vt:lpstr>Foglio 13</vt:lpstr>
      <vt:lpstr>Foglio 14 </vt:lpstr>
      <vt:lpstr>Foglio 15</vt:lpstr>
      <vt:lpstr>Foglio 16 </vt:lpstr>
      <vt:lpstr>Foglio 17</vt:lpstr>
      <vt:lpstr>Foglio 18</vt:lpstr>
      <vt:lpstr>Foglio 19</vt:lpstr>
      <vt:lpstr>Foglio 20</vt:lpstr>
      <vt:lpstr>Foglio 21</vt:lpstr>
      <vt:lpstr>'Foglio 6'!Tempi_medi_giudizi_cautelari_appalti_2018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Ruggiero Alessandro</dc:creator>
  <cp:lastModifiedBy>FAMIGLIETTI Vincenzo</cp:lastModifiedBy>
  <cp:lastPrinted>2022-02-11T12:44:10Z</cp:lastPrinted>
  <dcterms:created xsi:type="dcterms:W3CDTF">2013-02-22T14:08:38Z</dcterms:created>
  <dcterms:modified xsi:type="dcterms:W3CDTF">2022-02-11T12:46:25Z</dcterms:modified>
</cp:coreProperties>
</file>