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queryTables/queryTable1.xml" ContentType="application/vnd.openxmlformats-officedocument.spreadsheetml.queryTable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charts/style2.xml" ContentType="application/vnd.ms-office.chartsty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8.xml" ContentType="application/vnd.openxmlformats-officedocument.drawingml.chart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olors3.xml" ContentType="application/vnd.ms-office.chartcolorstyle+xml"/>
  <Override PartName="/xl/charts/colors2.xml" ContentType="application/vnd.ms-office.chartcolorstyle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730" windowHeight="11760" firstSheet="8" activeTab="15"/>
  </bookViews>
  <sheets>
    <sheet name="Foglio 1" sheetId="3" r:id="rId1"/>
    <sheet name="Foglio 2" sheetId="5" r:id="rId2"/>
    <sheet name="Foglio 3" sheetId="6" r:id="rId3"/>
    <sheet name="Foglio 4" sheetId="7" r:id="rId4"/>
    <sheet name="Foglio 5" sheetId="17" r:id="rId5"/>
    <sheet name="Foglio 6" sheetId="19" r:id="rId6"/>
    <sheet name="Foglio 7" sheetId="20" r:id="rId7"/>
    <sheet name="Giudizio cautelare_sanità" sheetId="24" r:id="rId8"/>
    <sheet name="Merito_appalti" sheetId="23" r:id="rId9"/>
    <sheet name="Foglio 8" sheetId="13" r:id="rId10"/>
    <sheet name="Foglio 9" sheetId="14" r:id="rId11"/>
    <sheet name="Foglio 10" sheetId="15" r:id="rId12"/>
    <sheet name="Foglio 11" sheetId="16" r:id="rId13"/>
    <sheet name="Foglio 12" sheetId="21" r:id="rId14"/>
    <sheet name="Foglio 13" sheetId="22" r:id="rId15"/>
    <sheet name="Foglio 14 " sheetId="4" r:id="rId16"/>
    <sheet name="Foglio 15" sheetId="9" r:id="rId17"/>
    <sheet name="Foglio 16 " sheetId="10" r:id="rId18"/>
    <sheet name="Foglio 17" sheetId="11" r:id="rId19"/>
    <sheet name="Foglio 18" sheetId="18" r:id="rId20"/>
    <sheet name="Foglio 19" sheetId="2" r:id="rId21"/>
  </sheets>
  <definedNames>
    <definedName name="Tempi_medi_giudizi_cautelari_appalti_2018" localSheetId="5">'Foglio 6'!$G$7:$H$42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5" i="3"/>
  <c r="N23" i="21"/>
  <c r="J6" i="4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5"/>
  <c r="C34" l="1"/>
  <c r="G6" l="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K7" i="21" l="1"/>
  <c r="J16" l="1"/>
  <c r="K7" i="13" l="1"/>
  <c r="K6"/>
  <c r="I7" i="3" l="1"/>
  <c r="I8"/>
  <c r="I9"/>
  <c r="I10"/>
  <c r="I11"/>
  <c r="I6"/>
  <c r="H6" i="22" l="1"/>
  <c r="G7" i="18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6"/>
  <c r="F35"/>
  <c r="E35"/>
  <c r="D35"/>
  <c r="C35"/>
  <c r="B35"/>
  <c r="G12" i="17"/>
  <c r="F12"/>
  <c r="E12"/>
  <c r="D12"/>
  <c r="C12"/>
  <c r="B12"/>
  <c r="H11"/>
  <c r="H10"/>
  <c r="H9"/>
  <c r="H8"/>
  <c r="H7"/>
  <c r="H6"/>
  <c r="J12" i="3"/>
  <c r="G5" i="4"/>
  <c r="G34" s="1"/>
  <c r="M8" i="13"/>
  <c r="L8"/>
  <c r="K8"/>
  <c r="J8"/>
  <c r="I8"/>
  <c r="H8"/>
  <c r="G8"/>
  <c r="F8"/>
  <c r="E8"/>
  <c r="D8"/>
  <c r="C8"/>
  <c r="K12" i="3"/>
  <c r="I12"/>
  <c r="H12"/>
  <c r="G12"/>
  <c r="F12"/>
  <c r="E12"/>
  <c r="D12"/>
  <c r="C12"/>
  <c r="B34" i="4"/>
  <c r="D34"/>
  <c r="E34"/>
  <c r="F34"/>
  <c r="H34"/>
  <c r="I34"/>
  <c r="J34" l="1"/>
  <c r="G35" i="18"/>
  <c r="H12" i="17"/>
</calcChain>
</file>

<file path=xl/connections.xml><?xml version="1.0" encoding="utf-8"?>
<connections xmlns="http://schemas.openxmlformats.org/spreadsheetml/2006/main">
  <connection id="1" name="Tempi_medi_giudizi_cautelari_appalti_201811" type="6" refreshedVersion="6" background="1" saveData="1">
    <textPr codePage="850" sourceFile="\\fileserver\SCITC\USP\Statistiche_USP\Attivita_annuale_CDS_TAR_relazioni\Relazione A.G. 2019 - dati 2018\Spool_Depositi_cautelari\Tempi_medi_giudizi_cautelari_appalti_2018.txt" delimited="0" decimal="," thousands=".">
      <textFields count="5">
        <textField/>
        <textField position="50"/>
        <textField position="75"/>
        <textField position="86"/>
        <textField position="97"/>
      </textFields>
    </textPr>
  </connection>
</connections>
</file>

<file path=xl/sharedStrings.xml><?xml version="1.0" encoding="utf-8"?>
<sst xmlns="http://schemas.openxmlformats.org/spreadsheetml/2006/main" count="370" uniqueCount="137">
  <si>
    <t>Sede</t>
  </si>
  <si>
    <t>Ricorsi pervenuti</t>
  </si>
  <si>
    <t>TAR BASILICATA  POTENZA</t>
  </si>
  <si>
    <t>TAR CALABRIA  CATANZARO</t>
  </si>
  <si>
    <t>TAR CAMPANIA  NAPOLI</t>
  </si>
  <si>
    <t>TAR EMILIA-ROMAGNA  BOLOGNA</t>
  </si>
  <si>
    <t>TAR FRIULI-VENEZIA.GIULIA  TRIESTE</t>
  </si>
  <si>
    <t>TAR LAZIO  LATINA - Sezione staccata</t>
  </si>
  <si>
    <t>TAR LAZIO  ROMA</t>
  </si>
  <si>
    <t>TAR LIGURIA  GENOVA</t>
  </si>
  <si>
    <t>TAR LOMBARDIA  MILANO</t>
  </si>
  <si>
    <t>TAR MARCHE  ANCONA</t>
  </si>
  <si>
    <t>TAR MOLISE  CAMPOBASSO</t>
  </si>
  <si>
    <t>TAR PIEMONTE  TORINO</t>
  </si>
  <si>
    <t>TAR PUGLIA  BARI</t>
  </si>
  <si>
    <t>TAR SARDEGNA  CAGLIARI</t>
  </si>
  <si>
    <t>TAR SICILIA  PALERMO</t>
  </si>
  <si>
    <t>TAR TOSCANA  FIRENZE</t>
  </si>
  <si>
    <t>TAR TRENTINO ALTO ADIGE  TRENTO</t>
  </si>
  <si>
    <t>TAR UMBRIA  PERUGIA</t>
  </si>
  <si>
    <t>TAR VALLE D AOSTA  AOSTA</t>
  </si>
  <si>
    <t>TAR VENETO  VENEZIA</t>
  </si>
  <si>
    <t>Totale</t>
  </si>
  <si>
    <t>Prospetto riepilogativo  - ricorsi pervenuti</t>
  </si>
  <si>
    <t>Prospetto riepilogativo  - ricorsi pendenti</t>
  </si>
  <si>
    <t>Prospetto riepilogativo  - ricorsi definiti</t>
  </si>
  <si>
    <t>Anno di attività</t>
  </si>
  <si>
    <t>Ricorsi definiti</t>
  </si>
  <si>
    <t>Ricorsi pendenti</t>
  </si>
  <si>
    <t>Affari definiti</t>
  </si>
  <si>
    <t>Affari pervenuti</t>
  </si>
  <si>
    <t>ricorso</t>
  </si>
  <si>
    <t>quesito</t>
  </si>
  <si>
    <t>richiesta parere</t>
  </si>
  <si>
    <t>riesame</t>
  </si>
  <si>
    <t>con sentenza</t>
  </si>
  <si>
    <t>con sent. Breve</t>
  </si>
  <si>
    <t>con decreto decisorio</t>
  </si>
  <si>
    <t>Sezioni</t>
  </si>
  <si>
    <t>Totale Affari definiti</t>
  </si>
  <si>
    <t>Prospetto riepilogativo  - Attività Consultiva</t>
  </si>
  <si>
    <t>Prospetto riepilogativo  - Attività Giurisdizionale</t>
  </si>
  <si>
    <t>con sent. breve</t>
  </si>
  <si>
    <t>Consiglio di Stato</t>
  </si>
  <si>
    <t>Tribunali Amministrativi Regionali</t>
  </si>
  <si>
    <t>Giustizia Amministrativa</t>
  </si>
  <si>
    <t>Prospetto riepilogativo attività giurisdizionale</t>
  </si>
  <si>
    <t>con sent.</t>
  </si>
  <si>
    <t>con dec. decis.</t>
  </si>
  <si>
    <t>con altri provv.ti</t>
  </si>
  <si>
    <t>con ord. cautelare</t>
  </si>
  <si>
    <t>altri pareri</t>
  </si>
  <si>
    <t>Prospetto riepilogativo  - affari definiti</t>
  </si>
  <si>
    <t>Prospetto riepilogativo  - affari pervenuti</t>
  </si>
  <si>
    <t>Prospetto riepilogativo  - affari pendenti</t>
  </si>
  <si>
    <t>Plenaria</t>
  </si>
  <si>
    <t>regol.to</t>
  </si>
  <si>
    <t>revoc.ne</t>
  </si>
  <si>
    <t>TAR ABRUZZO  PESCARA - Sezione st.</t>
  </si>
  <si>
    <t>TAR CALABRIA  REGGIO CALABRIA - Sez.st.</t>
  </si>
  <si>
    <t>TAR CAMPANIA  SALERNO - Sez.st.</t>
  </si>
  <si>
    <t>TAR EMILIA-ROMAGNA  PARMA - Sez.st.</t>
  </si>
  <si>
    <t>TAR LOMBARDIA  BRESCIA - Sez.st.</t>
  </si>
  <si>
    <t>TAR PUGLIA  LECCE - Sez.st.</t>
  </si>
  <si>
    <t>TAR SICILIA  CATANIA - Sez.st.</t>
  </si>
  <si>
    <t>TAR TRENTINO A. ADIGE  BOLZANO - Sez. Aut.</t>
  </si>
  <si>
    <t>Ricorsi pendenti al 31.12.2019</t>
  </si>
  <si>
    <t>Affari pendenti al 31.12.2019</t>
  </si>
  <si>
    <t>Prospetto Riepilogativo - Pendenti</t>
  </si>
  <si>
    <t>Di cui</t>
  </si>
  <si>
    <t>* Ricorsi esclusi in quanto non definiscono la causa nel merito.</t>
  </si>
  <si>
    <t>SEDE</t>
  </si>
  <si>
    <t>CDS</t>
  </si>
  <si>
    <t>CGARS</t>
  </si>
  <si>
    <t>Media II° Grado</t>
  </si>
  <si>
    <t>Media I° grado</t>
  </si>
  <si>
    <t>TT.AA.RR.</t>
  </si>
  <si>
    <t>* TEMPO MEDIO CALCOLATO PRENDENDO IN CONSIDERAZIONE LA DATA DI DEPOSITO DEL RICORSO</t>
  </si>
  <si>
    <t>Totale 
 Pendenti (a)</t>
  </si>
  <si>
    <t>Appelli Avv.
 Ord. Cautelare * (b)</t>
  </si>
  <si>
    <t>Con Esito
 Rinvio ** (c)</t>
  </si>
  <si>
    <t>Con Esito
 Sospende Giudizio ** (d)</t>
  </si>
  <si>
    <t>Con Esito
 Cancella dal Ruolo ** (e)</t>
  </si>
  <si>
    <t>Con Esito
 Dichiara Interrotto ** (f)</t>
  </si>
  <si>
    <t>Pendenti   netti***            (a-b-c-d-e-f)</t>
  </si>
  <si>
    <t>*** Pendenti calcolati al netto dei valori delle colonne b,c, d,e, f</t>
  </si>
  <si>
    <t>Totale 
Pendenti (a)</t>
  </si>
  <si>
    <t>Con Esito
 Rinvio * (b)</t>
  </si>
  <si>
    <t>Con Esito  Sospende Giudizio * (c)</t>
  </si>
  <si>
    <t>Con Esito
 Cancella dal Ruolo * (d)</t>
  </si>
  <si>
    <t>Con Esito
 Dichiara Interrotto *(e)</t>
  </si>
  <si>
    <t>Pendenti netti**       (a-b-c-d-e)</t>
  </si>
  <si>
    <t xml:space="preserve">** Pendenti calcolati al netto dei valori delle colonne b,c, d,e, </t>
  </si>
  <si>
    <t>Consiglio di Giustizia Amministrativa Regione Sicilia</t>
  </si>
  <si>
    <t>Sezione</t>
  </si>
  <si>
    <t>revocazione</t>
  </si>
  <si>
    <t>regolamento</t>
  </si>
  <si>
    <t>1</t>
  </si>
  <si>
    <t xml:space="preserve">Totale
 pendenti (a) </t>
  </si>
  <si>
    <t>Con Esito
 Rinvio **    (c)</t>
  </si>
  <si>
    <t xml:space="preserve">Con Esito
 Sospende Giudizio ** (d) </t>
  </si>
  <si>
    <t>Con Esito
 Dichiara Interrotto**(f)</t>
  </si>
  <si>
    <t>Pendenti
netti ***           (a-b-c-d-e-f)</t>
  </si>
  <si>
    <t>Anno 2020</t>
  </si>
  <si>
    <t>Ricorsi pendenti al 31.12.2020</t>
  </si>
  <si>
    <t>Ricorsi pervenuti*</t>
  </si>
  <si>
    <t>*</t>
  </si>
  <si>
    <t>Attività Giurisdizionale  2016/2020</t>
  </si>
  <si>
    <t>Affari pendenti al 31.12.2020</t>
  </si>
  <si>
    <t>Attività Consultiva 2016/2020</t>
  </si>
  <si>
    <t>Ricorsi pervenuti *</t>
  </si>
  <si>
    <t>Prospetto riepilogativo - Anno 2020</t>
  </si>
  <si>
    <t>Attività 2016/2020</t>
  </si>
  <si>
    <t>2016/2020</t>
  </si>
  <si>
    <t>TAR ABRUZZO  L'AQUILA</t>
  </si>
  <si>
    <t>GIUDIZIO  CAUTELARE: TEMPI MEDI DI DEFINIZIONE*- ANNO 2020</t>
  </si>
  <si>
    <t>Tempo Medio Giudizio cautelare - Anno 2020</t>
  </si>
  <si>
    <t>Tempo Medio Giudizio Cautelare in materia di appalti- Anno 2020</t>
  </si>
  <si>
    <t xml:space="preserve"> GIUDIZIO  CAUTELARE: TEMPI MEDI  DI DEFINIZIONE*  - ANNI 2016/2020</t>
  </si>
  <si>
    <t>Tempo medio Giudizio Cautelare - Anni 2016 -2020</t>
  </si>
  <si>
    <t>Tempo medio giudizio cautelare in materia di appalti - Anni 2016 -2020</t>
  </si>
  <si>
    <t xml:space="preserve">  TEMPI MEDI  DI DEFINIZIONE RITO APPALTI *  - ANN0 2020</t>
  </si>
  <si>
    <t>Tempo Medio Rito Appalti - Anno 2020</t>
  </si>
  <si>
    <t xml:space="preserve"> Attività 2016/2020</t>
  </si>
  <si>
    <t xml:space="preserve"> % Abbattimento / Accumulo arretrato</t>
  </si>
  <si>
    <t>Dal conteggio dei ricorsi pervenuti, sono stati esclusi i ricorsi annullati su istanza di parte (in quanto trattasi di doppi invii)</t>
  </si>
  <si>
    <t>Tempo medio in gg**</t>
  </si>
  <si>
    <t>** ARROTONDAMENTO EFFETTUATO PER ECCESSO</t>
  </si>
  <si>
    <t>Consultiva</t>
  </si>
  <si>
    <t>Normativa</t>
  </si>
  <si>
    <t>** Ricorsi per i quali è stato disposto un rinvio ( alla Corte di Giustizia dell'UE, alla Corte di Cassazione, alla Corte Costituzionale), una sospensione del giudizio,una interruzione o un'ultima discussione ( udienza pubblica, udienza di smaltimento) con esito cancellato dal ruolo.</t>
  </si>
  <si>
    <t>* Ricorsi per i quali è stato disposto un rinvio ( alla Corte di Giustizia dell'UE, alla Corte di Cassazione, alla Corte Costituzionale), una sospensione del giudizio,una interruzione o un'ultima discussione ( udienza pubblica, udienza di smaltimento) con esito cancellato dal ruolo.</t>
  </si>
  <si>
    <t>Tempo medio Giudizio Cautelare in materia di sanita- Anni 2016 -2020</t>
  </si>
  <si>
    <t>TEMPO MEDIO GIUDIZIO CAUTELARE* : SANITA'</t>
  </si>
  <si>
    <t xml:space="preserve"> ARROTONDAMENTO EFFETTUATO PER ECCESSO</t>
  </si>
  <si>
    <t>Pendenti</t>
  </si>
  <si>
    <t>Definiti</t>
  </si>
</sst>
</file>

<file path=xl/styles.xml><?xml version="1.0" encoding="utf-8"?>
<styleSheet xmlns="http://schemas.openxmlformats.org/spreadsheetml/2006/main">
  <numFmts count="5">
    <numFmt numFmtId="43" formatCode="_-* #,##0.00\ _€_-;\-* #,##0.00\ _€_-;_-* &quot;-&quot;??\ _€_-;_-@_-"/>
    <numFmt numFmtId="164" formatCode="#,##0;[Red]#,##0"/>
    <numFmt numFmtId="165" formatCode="_-* #,##0\ _€_-;\-* #,##0\ _€_-;_-* &quot;-&quot;??\ _€_-;_-@_-"/>
    <numFmt numFmtId="166" formatCode="0.0%"/>
    <numFmt numFmtId="167" formatCode="#,##0_ ;\-#,##0\ "/>
  </numFmts>
  <fonts count="5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theme="1"/>
      <name val="Californian FB"/>
      <family val="1"/>
    </font>
    <font>
      <i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26"/>
      <color theme="1"/>
      <name val="English157 BT"/>
      <family val="4"/>
    </font>
    <font>
      <sz val="16"/>
      <color theme="1"/>
      <name val="Calibri"/>
      <family val="2"/>
      <scheme val="minor"/>
    </font>
    <font>
      <sz val="16"/>
      <name val="Arial"/>
      <family val="2"/>
    </font>
    <font>
      <sz val="14"/>
      <name val="Arial"/>
      <family val="2"/>
    </font>
    <font>
      <sz val="28"/>
      <color theme="1"/>
      <name val="English157 BT"/>
      <family val="4"/>
    </font>
    <font>
      <sz val="18"/>
      <color theme="1"/>
      <name val="Calibri"/>
      <family val="2"/>
      <scheme val="minor"/>
    </font>
    <font>
      <sz val="16"/>
      <color theme="1"/>
      <name val="Arial"/>
      <family val="2"/>
    </font>
    <font>
      <sz val="36"/>
      <color theme="1"/>
      <name val="English157 BT"/>
      <family val="4"/>
    </font>
    <font>
      <sz val="30"/>
      <color theme="1"/>
      <name val="English157 BT"/>
      <family val="4"/>
    </font>
    <font>
      <sz val="38"/>
      <color theme="1"/>
      <name val="English157 BT"/>
      <family val="4"/>
    </font>
    <font>
      <sz val="12"/>
      <name val="Arial"/>
      <family val="2"/>
    </font>
    <font>
      <sz val="14"/>
      <color theme="1"/>
      <name val="Californian FB"/>
      <family val="1"/>
    </font>
    <font>
      <sz val="14"/>
      <color theme="1"/>
      <name val="Calibri"/>
      <family val="2"/>
      <scheme val="minor"/>
    </font>
    <font>
      <sz val="18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name val="Arial"/>
      <family val="2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English157 BT"/>
      <family val="4"/>
    </font>
    <font>
      <i/>
      <u/>
      <sz val="10"/>
      <color rgb="FF000000"/>
      <name val="Times New Roman"/>
      <family val="1"/>
    </font>
    <font>
      <b/>
      <i/>
      <sz val="10"/>
      <name val="Arial"/>
      <family val="2"/>
    </font>
    <font>
      <i/>
      <sz val="1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27"/>
      <color rgb="FF333333"/>
      <name val="Inherit"/>
    </font>
    <font>
      <sz val="23"/>
      <color rgb="FF333333"/>
      <name val="Inherit"/>
    </font>
    <font>
      <b/>
      <sz val="11"/>
      <color rgb="FF333333"/>
      <name val="Inherit"/>
    </font>
    <font>
      <sz val="11"/>
      <color rgb="FF333333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Inherit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u/>
      <sz val="9"/>
      <color rgb="FF000000"/>
      <name val="Times New Roman"/>
      <family val="1"/>
    </font>
    <font>
      <sz val="27"/>
      <color rgb="FF333333"/>
      <name val="Arial"/>
      <family val="2"/>
    </font>
    <font>
      <b/>
      <sz val="11"/>
      <color rgb="FF333333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11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11"/>
      </patternFill>
    </fill>
    <fill>
      <patternFill patternType="solid">
        <fgColor theme="7" tint="0.79998168889431442"/>
        <bgColor indexed="11"/>
      </patternFill>
    </fill>
    <fill>
      <patternFill patternType="solid">
        <fgColor theme="7" tint="0.7999816888943144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1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7" tint="0.59999389629810485"/>
        <bgColor indexed="8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</cellStyleXfs>
  <cellXfs count="289">
    <xf numFmtId="0" fontId="0" fillId="0" borderId="0" xfId="0"/>
    <xf numFmtId="0" fontId="0" fillId="0" borderId="0" xfId="0"/>
    <xf numFmtId="0" fontId="8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3" borderId="0" xfId="2" applyNumberFormat="1" applyFont="1" applyFill="1" applyBorder="1" applyAlignment="1">
      <alignment horizontal="center" vertical="center" wrapText="1"/>
    </xf>
    <xf numFmtId="3" fontId="4" fillId="2" borderId="0" xfId="2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13" fillId="0" borderId="0" xfId="0" applyFont="1" applyAlignment="1"/>
    <xf numFmtId="0" fontId="15" fillId="11" borderId="10" xfId="1" applyNumberFormat="1" applyFont="1" applyFill="1" applyBorder="1" applyAlignment="1">
      <alignment horizontal="center" vertical="center" wrapText="1"/>
    </xf>
    <xf numFmtId="0" fontId="15" fillId="10" borderId="10" xfId="1" applyNumberFormat="1" applyFont="1" applyFill="1" applyBorder="1" applyAlignment="1">
      <alignment horizontal="center" vertical="center" wrapText="1"/>
    </xf>
    <xf numFmtId="0" fontId="0" fillId="0" borderId="0" xfId="0" applyFont="1"/>
    <xf numFmtId="0" fontId="21" fillId="0" borderId="0" xfId="0" applyFont="1"/>
    <xf numFmtId="0" fontId="24" fillId="0" borderId="0" xfId="0" applyFont="1" applyFill="1" applyBorder="1" applyAlignment="1">
      <alignment vertical="center"/>
    </xf>
    <xf numFmtId="0" fontId="0" fillId="0" borderId="0" xfId="0" applyBorder="1"/>
    <xf numFmtId="0" fontId="23" fillId="2" borderId="18" xfId="2" applyNumberFormat="1" applyFont="1" applyFill="1" applyBorder="1" applyAlignment="1">
      <alignment horizontal="center" vertical="center"/>
    </xf>
    <xf numFmtId="0" fontId="4" fillId="2" borderId="19" xfId="2" applyNumberFormat="1" applyFont="1" applyFill="1" applyBorder="1" applyAlignment="1">
      <alignment horizontal="center" vertical="center"/>
    </xf>
    <xf numFmtId="3" fontId="11" fillId="2" borderId="9" xfId="2" applyNumberFormat="1" applyFont="1" applyFill="1" applyBorder="1" applyAlignment="1">
      <alignment horizontal="right" vertical="center"/>
    </xf>
    <xf numFmtId="3" fontId="11" fillId="2" borderId="10" xfId="2" applyNumberFormat="1" applyFont="1" applyFill="1" applyBorder="1" applyAlignment="1">
      <alignment horizontal="right" vertical="center"/>
    </xf>
    <xf numFmtId="0" fontId="4" fillId="2" borderId="32" xfId="2" applyNumberFormat="1" applyFont="1" applyFill="1" applyBorder="1" applyAlignment="1">
      <alignment horizontal="center" vertical="center"/>
    </xf>
    <xf numFmtId="0" fontId="12" fillId="2" borderId="13" xfId="2" applyNumberFormat="1" applyFont="1" applyFill="1" applyBorder="1" applyAlignment="1">
      <alignment horizontal="left" vertical="center"/>
    </xf>
    <xf numFmtId="0" fontId="12" fillId="2" borderId="14" xfId="2" applyNumberFormat="1" applyFont="1" applyFill="1" applyBorder="1" applyAlignment="1">
      <alignment horizontal="left" vertical="center"/>
    </xf>
    <xf numFmtId="0" fontId="12" fillId="2" borderId="16" xfId="2" applyNumberFormat="1" applyFont="1" applyFill="1" applyBorder="1" applyAlignment="1">
      <alignment horizontal="left" vertical="center"/>
    </xf>
    <xf numFmtId="3" fontId="15" fillId="0" borderId="34" xfId="1" applyNumberFormat="1" applyFont="1" applyFill="1" applyBorder="1" applyAlignment="1">
      <alignment horizontal="right" vertical="center"/>
    </xf>
    <xf numFmtId="3" fontId="19" fillId="0" borderId="35" xfId="0" applyNumberFormat="1" applyFont="1" applyFill="1" applyBorder="1"/>
    <xf numFmtId="0" fontId="26" fillId="16" borderId="33" xfId="1" applyNumberFormat="1" applyFont="1" applyFill="1" applyBorder="1" applyAlignment="1">
      <alignment horizontal="center" vertical="center" wrapText="1"/>
    </xf>
    <xf numFmtId="0" fontId="26" fillId="17" borderId="36" xfId="1" applyNumberFormat="1" applyFont="1" applyFill="1" applyBorder="1" applyAlignment="1">
      <alignment horizontal="center" vertical="center" wrapText="1"/>
    </xf>
    <xf numFmtId="0" fontId="14" fillId="4" borderId="12" xfId="0" applyFont="1" applyFill="1" applyBorder="1"/>
    <xf numFmtId="0" fontId="14" fillId="6" borderId="13" xfId="0" applyFont="1" applyFill="1" applyBorder="1"/>
    <xf numFmtId="0" fontId="14" fillId="8" borderId="14" xfId="0" applyFont="1" applyFill="1" applyBorder="1"/>
    <xf numFmtId="0" fontId="21" fillId="0" borderId="0" xfId="0" applyFont="1" applyAlignment="1">
      <alignment horizontal="center"/>
    </xf>
    <xf numFmtId="3" fontId="0" fillId="0" borderId="0" xfId="0" applyNumberFormat="1"/>
    <xf numFmtId="3" fontId="15" fillId="2" borderId="35" xfId="1" applyNumberFormat="1" applyFont="1" applyFill="1" applyBorder="1" applyAlignment="1">
      <alignment horizontal="right" vertical="center"/>
    </xf>
    <xf numFmtId="3" fontId="19" fillId="0" borderId="34" xfId="0" applyNumberFormat="1" applyFont="1" applyFill="1" applyBorder="1"/>
    <xf numFmtId="0" fontId="8" fillId="0" borderId="0" xfId="0" applyFont="1" applyAlignment="1">
      <alignment vertical="center"/>
    </xf>
    <xf numFmtId="0" fontId="19" fillId="10" borderId="10" xfId="0" applyFont="1" applyFill="1" applyBorder="1" applyAlignment="1">
      <alignment horizontal="center"/>
    </xf>
    <xf numFmtId="0" fontId="25" fillId="0" borderId="0" xfId="0" applyFont="1" applyFill="1" applyBorder="1" applyAlignment="1">
      <alignment vertical="center"/>
    </xf>
    <xf numFmtId="0" fontId="21" fillId="0" borderId="0" xfId="0" applyFont="1" applyAlignment="1"/>
    <xf numFmtId="0" fontId="14" fillId="0" borderId="0" xfId="0" applyFont="1" applyFill="1" applyBorder="1" applyAlignment="1">
      <alignment vertical="center"/>
    </xf>
    <xf numFmtId="0" fontId="17" fillId="0" borderId="0" xfId="0" applyFont="1" applyAlignment="1"/>
    <xf numFmtId="0" fontId="15" fillId="11" borderId="11" xfId="1" applyNumberFormat="1" applyFont="1" applyFill="1" applyBorder="1" applyAlignment="1">
      <alignment horizontal="center" vertical="center" wrapText="1"/>
    </xf>
    <xf numFmtId="0" fontId="14" fillId="10" borderId="6" xfId="0" applyFont="1" applyFill="1" applyBorder="1" applyAlignment="1">
      <alignment horizontal="center"/>
    </xf>
    <xf numFmtId="0" fontId="10" fillId="0" borderId="9" xfId="2" applyNumberFormat="1" applyFont="1" applyFill="1" applyBorder="1" applyAlignment="1">
      <alignment horizontal="center" vertical="center" wrapText="1"/>
    </xf>
    <xf numFmtId="0" fontId="10" fillId="0" borderId="10" xfId="2" applyNumberFormat="1" applyFont="1" applyFill="1" applyBorder="1" applyAlignment="1">
      <alignment horizontal="center" vertical="center" wrapText="1"/>
    </xf>
    <xf numFmtId="0" fontId="10" fillId="0" borderId="20" xfId="2" applyNumberFormat="1" applyFont="1" applyFill="1" applyBorder="1" applyAlignment="1">
      <alignment horizontal="center" vertical="center" wrapText="1"/>
    </xf>
    <xf numFmtId="3" fontId="10" fillId="0" borderId="2" xfId="2" applyNumberFormat="1" applyFont="1" applyFill="1" applyBorder="1" applyAlignment="1">
      <alignment horizontal="right" vertical="center"/>
    </xf>
    <xf numFmtId="3" fontId="10" fillId="0" borderId="1" xfId="2" applyNumberFormat="1" applyFont="1" applyFill="1" applyBorder="1" applyAlignment="1">
      <alignment horizontal="right" vertical="center"/>
    </xf>
    <xf numFmtId="3" fontId="10" fillId="0" borderId="31" xfId="2" applyNumberFormat="1" applyFont="1" applyFill="1" applyBorder="1" applyAlignment="1">
      <alignment horizontal="right" vertical="center"/>
    </xf>
    <xf numFmtId="3" fontId="10" fillId="0" borderId="5" xfId="2" applyNumberFormat="1" applyFont="1" applyFill="1" applyBorder="1" applyAlignment="1">
      <alignment horizontal="right" vertical="center"/>
    </xf>
    <xf numFmtId="3" fontId="4" fillId="15" borderId="13" xfId="2" applyNumberFormat="1" applyFont="1" applyFill="1" applyBorder="1" applyAlignment="1">
      <alignment horizontal="right" vertical="center"/>
    </xf>
    <xf numFmtId="3" fontId="4" fillId="15" borderId="29" xfId="2" applyNumberFormat="1" applyFont="1" applyFill="1" applyBorder="1" applyAlignment="1">
      <alignment horizontal="right" vertical="center"/>
    </xf>
    <xf numFmtId="3" fontId="4" fillId="4" borderId="13" xfId="2" applyNumberFormat="1" applyFont="1" applyFill="1" applyBorder="1" applyAlignment="1">
      <alignment horizontal="right" vertical="center"/>
    </xf>
    <xf numFmtId="3" fontId="4" fillId="4" borderId="29" xfId="2" applyNumberFormat="1" applyFont="1" applyFill="1" applyBorder="1" applyAlignment="1">
      <alignment horizontal="right" vertical="center"/>
    </xf>
    <xf numFmtId="0" fontId="11" fillId="0" borderId="15" xfId="2" applyNumberFormat="1" applyFont="1" applyFill="1" applyBorder="1" applyAlignment="1">
      <alignment horizontal="center" vertical="center" wrapText="1"/>
    </xf>
    <xf numFmtId="0" fontId="11" fillId="0" borderId="10" xfId="2" applyNumberFormat="1" applyFont="1" applyFill="1" applyBorder="1" applyAlignment="1">
      <alignment horizontal="center" vertical="center" wrapText="1"/>
    </xf>
    <xf numFmtId="3" fontId="10" fillId="0" borderId="3" xfId="2" applyNumberFormat="1" applyFont="1" applyFill="1" applyBorder="1" applyAlignment="1">
      <alignment horizontal="right" vertical="center"/>
    </xf>
    <xf numFmtId="3" fontId="10" fillId="0" borderId="8" xfId="2" applyNumberFormat="1" applyFont="1" applyFill="1" applyBorder="1" applyAlignment="1">
      <alignment horizontal="right" vertical="center"/>
    </xf>
    <xf numFmtId="3" fontId="4" fillId="4" borderId="12" xfId="2" applyNumberFormat="1" applyFont="1" applyFill="1" applyBorder="1" applyAlignment="1">
      <alignment horizontal="right" vertical="center"/>
    </xf>
    <xf numFmtId="3" fontId="4" fillId="8" borderId="7" xfId="2" applyNumberFormat="1" applyFont="1" applyFill="1" applyBorder="1" applyAlignment="1">
      <alignment horizontal="right" vertical="center"/>
    </xf>
    <xf numFmtId="3" fontId="5" fillId="8" borderId="11" xfId="2" applyNumberFormat="1" applyFont="1" applyFill="1" applyBorder="1" applyAlignment="1">
      <alignment horizontal="right" vertical="center"/>
    </xf>
    <xf numFmtId="3" fontId="4" fillId="15" borderId="12" xfId="2" applyNumberFormat="1" applyFont="1" applyFill="1" applyBorder="1" applyAlignment="1">
      <alignment horizontal="right" vertical="center"/>
    </xf>
    <xf numFmtId="0" fontId="5" fillId="15" borderId="6" xfId="2" applyNumberFormat="1" applyFont="1" applyFill="1" applyBorder="1" applyAlignment="1">
      <alignment horizontal="center" vertical="center" wrapText="1"/>
    </xf>
    <xf numFmtId="0" fontId="3" fillId="4" borderId="6" xfId="2" applyNumberFormat="1" applyFont="1" applyFill="1" applyBorder="1" applyAlignment="1">
      <alignment horizontal="center" vertical="center" wrapText="1"/>
    </xf>
    <xf numFmtId="0" fontId="5" fillId="8" borderId="20" xfId="2" applyNumberFormat="1" applyFont="1" applyFill="1" applyBorder="1" applyAlignment="1">
      <alignment horizontal="center" vertical="center" wrapText="1"/>
    </xf>
    <xf numFmtId="0" fontId="3" fillId="8" borderId="11" xfId="2" applyNumberFormat="1" applyFont="1" applyFill="1" applyBorder="1" applyAlignment="1">
      <alignment horizontal="center" vertical="center" wrapText="1"/>
    </xf>
    <xf numFmtId="0" fontId="3" fillId="12" borderId="28" xfId="2" applyNumberFormat="1" applyFont="1" applyFill="1" applyBorder="1" applyAlignment="1">
      <alignment horizontal="center" vertical="center" wrapText="1"/>
    </xf>
    <xf numFmtId="3" fontId="3" fillId="5" borderId="6" xfId="2" applyNumberFormat="1" applyFont="1" applyFill="1" applyBorder="1" applyAlignment="1">
      <alignment horizontal="right" vertical="center"/>
    </xf>
    <xf numFmtId="3" fontId="3" fillId="13" borderId="6" xfId="2" applyNumberFormat="1" applyFont="1" applyFill="1" applyBorder="1" applyAlignment="1">
      <alignment horizontal="right" vertical="center"/>
    </xf>
    <xf numFmtId="0" fontId="28" fillId="0" borderId="0" xfId="0" applyFont="1"/>
    <xf numFmtId="0" fontId="29" fillId="0" borderId="0" xfId="0" applyFont="1" applyBorder="1" applyAlignment="1"/>
    <xf numFmtId="0" fontId="2" fillId="2" borderId="28" xfId="2" applyNumberFormat="1" applyFont="1" applyFill="1" applyBorder="1" applyAlignment="1">
      <alignment horizontal="center" vertical="center"/>
    </xf>
    <xf numFmtId="0" fontId="3" fillId="5" borderId="28" xfId="2" applyNumberFormat="1" applyFont="1" applyFill="1" applyBorder="1" applyAlignment="1">
      <alignment horizontal="center" vertical="center" wrapText="1"/>
    </xf>
    <xf numFmtId="0" fontId="11" fillId="0" borderId="30" xfId="2" applyNumberFormat="1" applyFont="1" applyFill="1" applyBorder="1" applyAlignment="1">
      <alignment horizontal="center" vertical="center" wrapText="1"/>
    </xf>
    <xf numFmtId="0" fontId="11" fillId="0" borderId="27" xfId="2" applyNumberFormat="1" applyFont="1" applyFill="1" applyBorder="1" applyAlignment="1">
      <alignment horizontal="center" vertical="center" wrapText="1"/>
    </xf>
    <xf numFmtId="0" fontId="3" fillId="9" borderId="26" xfId="2" applyNumberFormat="1" applyFont="1" applyFill="1" applyBorder="1" applyAlignment="1">
      <alignment horizontal="center" vertical="center" wrapText="1"/>
    </xf>
    <xf numFmtId="3" fontId="2" fillId="5" borderId="13" xfId="2" applyNumberFormat="1" applyFont="1" applyFill="1" applyBorder="1" applyAlignment="1">
      <alignment horizontal="right" vertical="center"/>
    </xf>
    <xf numFmtId="3" fontId="11" fillId="2" borderId="2" xfId="2" applyNumberFormat="1" applyFont="1" applyFill="1" applyBorder="1" applyAlignment="1">
      <alignment horizontal="right" vertical="center"/>
    </xf>
    <xf numFmtId="3" fontId="11" fillId="2" borderId="1" xfId="2" applyNumberFormat="1" applyFont="1" applyFill="1" applyBorder="1" applyAlignment="1">
      <alignment horizontal="right" vertical="center"/>
    </xf>
    <xf numFmtId="3" fontId="11" fillId="2" borderId="3" xfId="2" applyNumberFormat="1" applyFont="1" applyFill="1" applyBorder="1" applyAlignment="1">
      <alignment horizontal="right" vertical="center"/>
    </xf>
    <xf numFmtId="3" fontId="2" fillId="9" borderId="4" xfId="2" applyNumberFormat="1" applyFont="1" applyFill="1" applyBorder="1" applyAlignment="1">
      <alignment horizontal="right" vertical="center"/>
    </xf>
    <xf numFmtId="3" fontId="2" fillId="13" borderId="13" xfId="2" applyNumberFormat="1" applyFont="1" applyFill="1" applyBorder="1" applyAlignment="1">
      <alignment horizontal="right" vertical="center"/>
    </xf>
    <xf numFmtId="3" fontId="3" fillId="9" borderId="20" xfId="2" applyNumberFormat="1" applyFont="1" applyFill="1" applyBorder="1" applyAlignment="1">
      <alignment horizontal="right" vertical="center"/>
    </xf>
    <xf numFmtId="0" fontId="4" fillId="18" borderId="18" xfId="2" applyNumberFormat="1" applyFont="1" applyFill="1" applyBorder="1" applyAlignment="1">
      <alignment horizontal="center" vertical="center" wrapText="1"/>
    </xf>
    <xf numFmtId="3" fontId="27" fillId="10" borderId="35" xfId="0" applyNumberFormat="1" applyFont="1" applyFill="1" applyBorder="1" applyAlignment="1">
      <alignment horizontal="right"/>
    </xf>
    <xf numFmtId="0" fontId="31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2" fillId="3" borderId="18" xfId="2" applyNumberFormat="1" applyFont="1" applyFill="1" applyBorder="1" applyAlignment="1">
      <alignment horizontal="center" vertical="center" wrapText="1"/>
    </xf>
    <xf numFmtId="0" fontId="3" fillId="15" borderId="6" xfId="2" applyNumberFormat="1" applyFont="1" applyFill="1" applyBorder="1" applyAlignment="1">
      <alignment horizontal="center" vertical="center" wrapText="1"/>
    </xf>
    <xf numFmtId="0" fontId="30" fillId="14" borderId="0" xfId="2" applyNumberFormat="1" applyFont="1" applyFill="1" applyBorder="1" applyAlignment="1">
      <alignment horizontal="center" vertical="center"/>
    </xf>
    <xf numFmtId="0" fontId="5" fillId="2" borderId="37" xfId="2" applyNumberFormat="1" applyFont="1" applyFill="1" applyBorder="1" applyAlignment="1">
      <alignment horizontal="right" vertical="center"/>
    </xf>
    <xf numFmtId="3" fontId="5" fillId="4" borderId="6" xfId="2" applyNumberFormat="1" applyFont="1" applyFill="1" applyBorder="1" applyAlignment="1">
      <alignment horizontal="right" vertical="center"/>
    </xf>
    <xf numFmtId="3" fontId="10" fillId="0" borderId="15" xfId="2" applyNumberFormat="1" applyFont="1" applyFill="1" applyBorder="1" applyAlignment="1">
      <alignment horizontal="right" vertical="center"/>
    </xf>
    <xf numFmtId="3" fontId="10" fillId="0" borderId="10" xfId="2" applyNumberFormat="1" applyFont="1" applyFill="1" applyBorder="1" applyAlignment="1">
      <alignment horizontal="right" vertical="center"/>
    </xf>
    <xf numFmtId="3" fontId="4" fillId="8" borderId="39" xfId="2" applyNumberFormat="1" applyFont="1" applyFill="1" applyBorder="1" applyAlignment="1">
      <alignment horizontal="right" vertical="center"/>
    </xf>
    <xf numFmtId="3" fontId="4" fillId="8" borderId="40" xfId="2" applyNumberFormat="1" applyFont="1" applyFill="1" applyBorder="1" applyAlignment="1">
      <alignment horizontal="right" vertical="center"/>
    </xf>
    <xf numFmtId="0" fontId="4" fillId="2" borderId="41" xfId="2" applyNumberFormat="1" applyFont="1" applyFill="1" applyBorder="1" applyAlignment="1">
      <alignment horizontal="center" vertical="center"/>
    </xf>
    <xf numFmtId="3" fontId="10" fillId="0" borderId="42" xfId="2" applyNumberFormat="1" applyFont="1" applyFill="1" applyBorder="1" applyAlignment="1">
      <alignment horizontal="right" vertical="center"/>
    </xf>
    <xf numFmtId="0" fontId="32" fillId="0" borderId="0" xfId="0" applyFont="1" applyAlignment="1"/>
    <xf numFmtId="0" fontId="33" fillId="0" borderId="0" xfId="0" applyFont="1" applyAlignment="1">
      <alignment vertical="top"/>
    </xf>
    <xf numFmtId="0" fontId="36" fillId="0" borderId="0" xfId="0" applyFont="1" applyAlignment="1">
      <alignment vertical="top"/>
    </xf>
    <xf numFmtId="3" fontId="4" fillId="10" borderId="13" xfId="2" applyNumberFormat="1" applyFont="1" applyFill="1" applyBorder="1" applyAlignment="1">
      <alignment horizontal="right" vertical="center"/>
    </xf>
    <xf numFmtId="3" fontId="4" fillId="10" borderId="29" xfId="2" applyNumberFormat="1" applyFont="1" applyFill="1" applyBorder="1" applyAlignment="1">
      <alignment horizontal="right" vertical="center"/>
    </xf>
    <xf numFmtId="164" fontId="38" fillId="15" borderId="1" xfId="0" applyNumberFormat="1" applyFont="1" applyFill="1" applyBorder="1" applyAlignment="1">
      <alignment horizontal="right"/>
    </xf>
    <xf numFmtId="3" fontId="5" fillId="15" borderId="6" xfId="2" applyNumberFormat="1" applyFont="1" applyFill="1" applyBorder="1" applyAlignment="1">
      <alignment horizontal="right" vertical="center"/>
    </xf>
    <xf numFmtId="0" fontId="1" fillId="19" borderId="18" xfId="2" applyNumberFormat="1" applyFont="1" applyFill="1" applyBorder="1" applyAlignment="1">
      <alignment horizontal="center" vertical="center" wrapText="1"/>
    </xf>
    <xf numFmtId="0" fontId="12" fillId="2" borderId="41" xfId="2" applyNumberFormat="1" applyFont="1" applyFill="1" applyBorder="1" applyAlignment="1">
      <alignment horizontal="center" vertical="center"/>
    </xf>
    <xf numFmtId="0" fontId="4" fillId="15" borderId="12" xfId="2" applyNumberFormat="1" applyFont="1" applyFill="1" applyBorder="1" applyAlignment="1">
      <alignment horizontal="right" vertical="center" wrapText="1"/>
    </xf>
    <xf numFmtId="3" fontId="39" fillId="10" borderId="34" xfId="0" applyNumberFormat="1" applyFont="1" applyFill="1" applyBorder="1" applyAlignment="1">
      <alignment horizontal="right"/>
    </xf>
    <xf numFmtId="3" fontId="3" fillId="15" borderId="6" xfId="2" applyNumberFormat="1" applyFont="1" applyFill="1" applyBorder="1" applyAlignment="1">
      <alignment horizontal="right"/>
    </xf>
    <xf numFmtId="3" fontId="37" fillId="0" borderId="9" xfId="2" applyNumberFormat="1" applyFont="1" applyFill="1" applyBorder="1" applyAlignment="1">
      <alignment horizontal="right"/>
    </xf>
    <xf numFmtId="3" fontId="37" fillId="0" borderId="10" xfId="2" applyNumberFormat="1" applyFont="1" applyFill="1" applyBorder="1" applyAlignment="1">
      <alignment horizontal="right"/>
    </xf>
    <xf numFmtId="3" fontId="37" fillId="0" borderId="20" xfId="2" applyNumberFormat="1" applyFont="1" applyFill="1" applyBorder="1" applyAlignment="1">
      <alignment horizontal="right"/>
    </xf>
    <xf numFmtId="3" fontId="3" fillId="8" borderId="20" xfId="2" applyNumberFormat="1" applyFont="1" applyFill="1" applyBorder="1" applyAlignment="1">
      <alignment horizontal="right"/>
    </xf>
    <xf numFmtId="3" fontId="3" fillId="4" borderId="6" xfId="2" applyNumberFormat="1" applyFont="1" applyFill="1" applyBorder="1" applyAlignment="1">
      <alignment horizontal="right"/>
    </xf>
    <xf numFmtId="3" fontId="15" fillId="0" borderId="34" xfId="1" applyNumberFormat="1" applyFont="1" applyFill="1" applyBorder="1" applyAlignment="1">
      <alignment horizontal="center" vertical="center"/>
    </xf>
    <xf numFmtId="3" fontId="19" fillId="0" borderId="36" xfId="0" applyNumberFormat="1" applyFont="1" applyFill="1" applyBorder="1" applyAlignment="1">
      <alignment horizontal="center"/>
    </xf>
    <xf numFmtId="3" fontId="19" fillId="0" borderId="38" xfId="0" applyNumberFormat="1" applyFont="1" applyFill="1" applyBorder="1" applyAlignment="1">
      <alignment horizontal="center"/>
    </xf>
    <xf numFmtId="0" fontId="1" fillId="2" borderId="13" xfId="2" applyNumberFormat="1" applyFont="1" applyFill="1" applyBorder="1" applyAlignment="1">
      <alignment horizontal="center" vertical="center"/>
    </xf>
    <xf numFmtId="0" fontId="2" fillId="2" borderId="6" xfId="2" applyNumberFormat="1" applyFont="1" applyFill="1" applyBorder="1" applyAlignment="1">
      <alignment horizontal="center" vertical="center"/>
    </xf>
    <xf numFmtId="3" fontId="19" fillId="0" borderId="35" xfId="0" applyNumberFormat="1" applyFont="1" applyFill="1" applyBorder="1" applyAlignment="1">
      <alignment horizontal="center"/>
    </xf>
    <xf numFmtId="3" fontId="19" fillId="0" borderId="38" xfId="0" applyNumberFormat="1" applyFont="1" applyBorder="1" applyAlignment="1">
      <alignment horizontal="center"/>
    </xf>
    <xf numFmtId="0" fontId="44" fillId="0" borderId="1" xfId="0" applyFont="1" applyBorder="1" applyAlignment="1">
      <alignment horizontal="center" vertical="center" wrapText="1"/>
    </xf>
    <xf numFmtId="0" fontId="45" fillId="4" borderId="1" xfId="0" applyFont="1" applyFill="1" applyBorder="1" applyAlignment="1">
      <alignment horizontal="center" vertical="center" wrapText="1"/>
    </xf>
    <xf numFmtId="0" fontId="45" fillId="4" borderId="1" xfId="0" applyFont="1" applyFill="1" applyBorder="1" applyAlignment="1">
      <alignment horizontal="left" vertical="top" wrapText="1"/>
    </xf>
    <xf numFmtId="0" fontId="44" fillId="0" borderId="5" xfId="0" applyFont="1" applyBorder="1" applyAlignment="1">
      <alignment horizontal="center" vertical="center" wrapText="1"/>
    </xf>
    <xf numFmtId="0" fontId="0" fillId="0" borderId="5" xfId="0" applyBorder="1"/>
    <xf numFmtId="0" fontId="45" fillId="4" borderId="44" xfId="0" applyFont="1" applyFill="1" applyBorder="1" applyAlignment="1">
      <alignment horizontal="left" vertical="center" wrapText="1"/>
    </xf>
    <xf numFmtId="0" fontId="45" fillId="4" borderId="45" xfId="0" applyFont="1" applyFill="1" applyBorder="1" applyAlignment="1">
      <alignment horizontal="center" vertical="center" wrapText="1"/>
    </xf>
    <xf numFmtId="0" fontId="45" fillId="4" borderId="46" xfId="0" applyFont="1" applyFill="1" applyBorder="1" applyAlignment="1">
      <alignment horizontal="center" vertical="center" wrapText="1"/>
    </xf>
    <xf numFmtId="0" fontId="45" fillId="4" borderId="49" xfId="0" applyFont="1" applyFill="1" applyBorder="1" applyAlignment="1">
      <alignment horizontal="left" vertical="top" wrapText="1"/>
    </xf>
    <xf numFmtId="3" fontId="45" fillId="4" borderId="50" xfId="0" applyNumberFormat="1" applyFont="1" applyFill="1" applyBorder="1" applyAlignment="1">
      <alignment vertical="top" wrapText="1" indent="1"/>
    </xf>
    <xf numFmtId="0" fontId="49" fillId="23" borderId="3" xfId="0" applyFont="1" applyFill="1" applyBorder="1" applyAlignment="1">
      <alignment horizontal="center"/>
    </xf>
    <xf numFmtId="1" fontId="34" fillId="0" borderId="1" xfId="0" applyNumberFormat="1" applyFont="1" applyBorder="1" applyAlignment="1">
      <alignment horizontal="center"/>
    </xf>
    <xf numFmtId="1" fontId="49" fillId="23" borderId="1" xfId="0" applyNumberFormat="1" applyFont="1" applyFill="1" applyBorder="1" applyAlignment="1">
      <alignment horizontal="center"/>
    </xf>
    <xf numFmtId="0" fontId="49" fillId="23" borderId="1" xfId="0" applyFont="1" applyFill="1" applyBorder="1" applyAlignment="1">
      <alignment horizontal="center"/>
    </xf>
    <xf numFmtId="0" fontId="6" fillId="0" borderId="0" xfId="0" applyFont="1" applyFill="1" applyAlignment="1">
      <alignment vertical="center"/>
    </xf>
    <xf numFmtId="0" fontId="49" fillId="23" borderId="46" xfId="0" applyFont="1" applyFill="1" applyBorder="1" applyAlignment="1">
      <alignment horizontal="center"/>
    </xf>
    <xf numFmtId="1" fontId="34" fillId="0" borderId="48" xfId="0" applyNumberFormat="1" applyFont="1" applyBorder="1" applyAlignment="1">
      <alignment horizontal="center"/>
    </xf>
    <xf numFmtId="1" fontId="49" fillId="23" borderId="51" xfId="0" applyNumberFormat="1" applyFont="1" applyFill="1" applyBorder="1" applyAlignment="1">
      <alignment horizontal="center"/>
    </xf>
    <xf numFmtId="0" fontId="49" fillId="23" borderId="55" xfId="0" applyFont="1" applyFill="1" applyBorder="1" applyAlignment="1">
      <alignment horizontal="center"/>
    </xf>
    <xf numFmtId="0" fontId="49" fillId="23" borderId="56" xfId="0" applyFont="1" applyFill="1" applyBorder="1" applyAlignment="1">
      <alignment horizontal="center"/>
    </xf>
    <xf numFmtId="0" fontId="49" fillId="23" borderId="57" xfId="0" applyFont="1" applyFill="1" applyBorder="1" applyAlignment="1">
      <alignment horizontal="center"/>
    </xf>
    <xf numFmtId="0" fontId="49" fillId="23" borderId="58" xfId="0" applyFont="1" applyFill="1" applyBorder="1" applyAlignment="1">
      <alignment horizontal="center"/>
    </xf>
    <xf numFmtId="0" fontId="49" fillId="23" borderId="59" xfId="0" applyFont="1" applyFill="1" applyBorder="1" applyAlignment="1">
      <alignment horizontal="center"/>
    </xf>
    <xf numFmtId="0" fontId="34" fillId="0" borderId="47" xfId="0" applyFont="1" applyBorder="1" applyAlignment="1">
      <alignment horizontal="center"/>
    </xf>
    <xf numFmtId="0" fontId="34" fillId="0" borderId="55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49" fillId="23" borderId="49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0" applyFont="1" applyBorder="1" applyAlignment="1"/>
    <xf numFmtId="0" fontId="23" fillId="2" borderId="28" xfId="2" applyNumberFormat="1" applyFont="1" applyFill="1" applyBorder="1" applyAlignment="1">
      <alignment horizontal="center" vertical="center"/>
    </xf>
    <xf numFmtId="0" fontId="1" fillId="18" borderId="28" xfId="2" applyNumberFormat="1" applyFont="1" applyFill="1" applyBorder="1" applyAlignment="1">
      <alignment horizontal="center" vertical="center" wrapText="1"/>
    </xf>
    <xf numFmtId="0" fontId="5" fillId="5" borderId="28" xfId="2" applyNumberFormat="1" applyFont="1" applyFill="1" applyBorder="1" applyAlignment="1">
      <alignment horizontal="center" vertical="center" wrapText="1"/>
    </xf>
    <xf numFmtId="0" fontId="10" fillId="0" borderId="30" xfId="2" applyNumberFormat="1" applyFont="1" applyFill="1" applyBorder="1" applyAlignment="1">
      <alignment horizontal="center" vertical="center" wrapText="1"/>
    </xf>
    <xf numFmtId="0" fontId="10" fillId="0" borderId="27" xfId="2" applyNumberFormat="1" applyFont="1" applyFill="1" applyBorder="1" applyAlignment="1">
      <alignment horizontal="center" vertical="center" wrapText="1"/>
    </xf>
    <xf numFmtId="0" fontId="5" fillId="9" borderId="26" xfId="2" applyNumberFormat="1" applyFont="1" applyFill="1" applyBorder="1" applyAlignment="1">
      <alignment horizontal="center" vertical="center" wrapText="1"/>
    </xf>
    <xf numFmtId="0" fontId="4" fillId="2" borderId="14" xfId="2" applyNumberFormat="1" applyFont="1" applyFill="1" applyBorder="1" applyAlignment="1">
      <alignment horizontal="center" vertical="center"/>
    </xf>
    <xf numFmtId="3" fontId="5" fillId="5" borderId="14" xfId="2" applyNumberFormat="1" applyFont="1" applyFill="1" applyBorder="1" applyAlignment="1">
      <alignment horizontal="right" vertical="center"/>
    </xf>
    <xf numFmtId="3" fontId="10" fillId="0" borderId="60" xfId="2" applyNumberFormat="1" applyFont="1" applyFill="1" applyBorder="1" applyAlignment="1">
      <alignment horizontal="right" vertical="center"/>
    </xf>
    <xf numFmtId="3" fontId="10" fillId="0" borderId="61" xfId="2" applyNumberFormat="1" applyFont="1" applyFill="1" applyBorder="1" applyAlignment="1">
      <alignment horizontal="right" vertical="center"/>
    </xf>
    <xf numFmtId="3" fontId="5" fillId="9" borderId="62" xfId="2" applyNumberFormat="1" applyFont="1" applyFill="1" applyBorder="1" applyAlignment="1">
      <alignment horizontal="right" vertical="center"/>
    </xf>
    <xf numFmtId="3" fontId="5" fillId="13" borderId="14" xfId="2" applyNumberFormat="1" applyFont="1" applyFill="1" applyBorder="1" applyAlignment="1">
      <alignment horizontal="right" vertical="center"/>
    </xf>
    <xf numFmtId="0" fontId="23" fillId="2" borderId="63" xfId="2" applyNumberFormat="1" applyFont="1" applyFill="1" applyBorder="1" applyAlignment="1">
      <alignment horizontal="center" vertical="center"/>
    </xf>
    <xf numFmtId="0" fontId="5" fillId="23" borderId="28" xfId="2" applyNumberFormat="1" applyFont="1" applyFill="1" applyBorder="1" applyAlignment="1">
      <alignment horizontal="center" vertical="center" wrapText="1"/>
    </xf>
    <xf numFmtId="0" fontId="10" fillId="0" borderId="26" xfId="2" applyNumberFormat="1" applyFont="1" applyFill="1" applyBorder="1" applyAlignment="1">
      <alignment horizontal="center" vertical="center" wrapText="1"/>
    </xf>
    <xf numFmtId="0" fontId="5" fillId="8" borderId="26" xfId="2" applyNumberFormat="1" applyFont="1" applyFill="1" applyBorder="1" applyAlignment="1">
      <alignment horizontal="center" vertical="center" wrapText="1"/>
    </xf>
    <xf numFmtId="0" fontId="4" fillId="2" borderId="37" xfId="2" applyNumberFormat="1" applyFont="1" applyFill="1" applyBorder="1" applyAlignment="1">
      <alignment horizontal="center" vertical="center"/>
    </xf>
    <xf numFmtId="3" fontId="5" fillId="23" borderId="43" xfId="2" applyNumberFormat="1" applyFont="1" applyFill="1" applyBorder="1" applyAlignment="1">
      <alignment horizontal="right" vertical="center"/>
    </xf>
    <xf numFmtId="3" fontId="10" fillId="0" borderId="64" xfId="2" applyNumberFormat="1" applyFont="1" applyFill="1" applyBorder="1" applyAlignment="1">
      <alignment horizontal="right" vertical="center"/>
    </xf>
    <xf numFmtId="3" fontId="10" fillId="0" borderId="62" xfId="2" applyNumberFormat="1" applyFont="1" applyFill="1" applyBorder="1" applyAlignment="1">
      <alignment horizontal="right" vertical="center"/>
    </xf>
    <xf numFmtId="3" fontId="5" fillId="8" borderId="62" xfId="2" applyNumberFormat="1" applyFont="1" applyFill="1" applyBorder="1" applyAlignment="1">
      <alignment horizontal="right" vertical="center"/>
    </xf>
    <xf numFmtId="3" fontId="5" fillId="24" borderId="43" xfId="2" applyNumberFormat="1" applyFont="1" applyFill="1" applyBorder="1" applyAlignment="1">
      <alignment horizontal="right" vertical="center"/>
    </xf>
    <xf numFmtId="0" fontId="51" fillId="0" borderId="0" xfId="0" applyFont="1" applyAlignment="1">
      <alignment vertical="top"/>
    </xf>
    <xf numFmtId="0" fontId="51" fillId="0" borderId="0" xfId="0" applyFont="1" applyAlignment="1">
      <alignment vertical="top" wrapText="1"/>
    </xf>
    <xf numFmtId="0" fontId="44" fillId="0" borderId="47" xfId="0" applyFont="1" applyBorder="1" applyAlignment="1">
      <alignment horizontal="center" vertical="center" wrapText="1"/>
    </xf>
    <xf numFmtId="0" fontId="0" fillId="0" borderId="48" xfId="0" applyBorder="1"/>
    <xf numFmtId="0" fontId="53" fillId="21" borderId="47" xfId="0" applyFont="1" applyFill="1" applyBorder="1" applyAlignment="1">
      <alignment horizontal="left" vertical="center" wrapText="1"/>
    </xf>
    <xf numFmtId="0" fontId="44" fillId="21" borderId="49" xfId="0" applyFont="1" applyFill="1" applyBorder="1" applyAlignment="1">
      <alignment horizontal="left" vertical="top" wrapText="1" indent="1"/>
    </xf>
    <xf numFmtId="3" fontId="44" fillId="4" borderId="50" xfId="0" applyNumberFormat="1" applyFont="1" applyFill="1" applyBorder="1" applyAlignment="1">
      <alignment vertical="top" wrapText="1" indent="1"/>
    </xf>
    <xf numFmtId="0" fontId="44" fillId="21" borderId="50" xfId="0" applyFont="1" applyFill="1" applyBorder="1" applyAlignment="1">
      <alignment vertical="top" wrapText="1" indent="1"/>
    </xf>
    <xf numFmtId="0" fontId="47" fillId="21" borderId="50" xfId="0" applyFont="1" applyFill="1" applyBorder="1" applyAlignment="1">
      <alignment vertical="top" wrapText="1" indent="1"/>
    </xf>
    <xf numFmtId="165" fontId="44" fillId="4" borderId="51" xfId="3" applyNumberFormat="1" applyFont="1" applyFill="1" applyBorder="1" applyAlignment="1">
      <alignment vertical="top" wrapText="1" indent="1"/>
    </xf>
    <xf numFmtId="0" fontId="53" fillId="4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5" fillId="4" borderId="48" xfId="0" applyFont="1" applyFill="1" applyBorder="1" applyAlignment="1">
      <alignment horizontal="center" vertical="center" wrapText="1"/>
    </xf>
    <xf numFmtId="3" fontId="16" fillId="5" borderId="3" xfId="1" applyNumberFormat="1" applyFont="1" applyFill="1" applyBorder="1" applyAlignment="1">
      <alignment horizontal="center" vertical="center"/>
    </xf>
    <xf numFmtId="3" fontId="16" fillId="7" borderId="1" xfId="1" applyNumberFormat="1" applyFont="1" applyFill="1" applyBorder="1" applyAlignment="1">
      <alignment horizontal="center" vertical="center"/>
    </xf>
    <xf numFmtId="3" fontId="16" fillId="9" borderId="8" xfId="1" applyNumberFormat="1" applyFont="1" applyFill="1" applyBorder="1" applyAlignment="1">
      <alignment horizontal="center" vertical="center"/>
    </xf>
    <xf numFmtId="0" fontId="49" fillId="23" borderId="44" xfId="0" applyFont="1" applyFill="1" applyBorder="1" applyAlignment="1">
      <alignment horizontal="center"/>
    </xf>
    <xf numFmtId="1" fontId="34" fillId="0" borderId="50" xfId="0" applyNumberFormat="1" applyFont="1" applyBorder="1" applyAlignment="1">
      <alignment horizontal="center"/>
    </xf>
    <xf numFmtId="1" fontId="34" fillId="0" borderId="51" xfId="0" applyNumberFormat="1" applyFont="1" applyBorder="1" applyAlignment="1">
      <alignment horizontal="center"/>
    </xf>
    <xf numFmtId="1" fontId="34" fillId="0" borderId="56" xfId="0" applyNumberFormat="1" applyFont="1" applyBorder="1" applyAlignment="1">
      <alignment horizontal="center"/>
    </xf>
    <xf numFmtId="165" fontId="34" fillId="0" borderId="1" xfId="3" applyNumberFormat="1" applyFont="1" applyBorder="1" applyAlignment="1">
      <alignment horizontal="center"/>
    </xf>
    <xf numFmtId="165" fontId="34" fillId="0" borderId="48" xfId="3" applyNumberFormat="1" applyFont="1" applyBorder="1" applyAlignment="1">
      <alignment horizontal="center"/>
    </xf>
    <xf numFmtId="165" fontId="34" fillId="0" borderId="50" xfId="3" applyNumberFormat="1" applyFont="1" applyBorder="1" applyAlignment="1">
      <alignment horizontal="center"/>
    </xf>
    <xf numFmtId="165" fontId="34" fillId="0" borderId="51" xfId="3" applyNumberFormat="1" applyFont="1" applyBorder="1" applyAlignment="1">
      <alignment horizontal="center"/>
    </xf>
    <xf numFmtId="3" fontId="37" fillId="0" borderId="0" xfId="2" applyNumberFormat="1" applyFont="1" applyFill="1" applyBorder="1" applyAlignment="1">
      <alignment horizontal="right"/>
    </xf>
    <xf numFmtId="3" fontId="39" fillId="0" borderId="0" xfId="0" applyNumberFormat="1" applyFont="1" applyFill="1" applyBorder="1" applyAlignment="1">
      <alignment horizontal="right"/>
    </xf>
    <xf numFmtId="3" fontId="3" fillId="0" borderId="0" xfId="2" applyNumberFormat="1" applyFont="1" applyFill="1" applyBorder="1" applyAlignment="1">
      <alignment horizontal="right"/>
    </xf>
    <xf numFmtId="0" fontId="2" fillId="2" borderId="65" xfId="2" applyNumberFormat="1" applyFont="1" applyFill="1" applyBorder="1" applyAlignment="1">
      <alignment horizontal="right" vertical="center"/>
    </xf>
    <xf numFmtId="3" fontId="54" fillId="0" borderId="0" xfId="0" applyNumberFormat="1" applyFont="1" applyFill="1" applyBorder="1" applyAlignment="1">
      <alignment horizontal="right"/>
    </xf>
    <xf numFmtId="3" fontId="54" fillId="0" borderId="0" xfId="0" applyNumberFormat="1" applyFont="1" applyFill="1" applyBorder="1" applyAlignment="1"/>
    <xf numFmtId="3" fontId="55" fillId="0" borderId="0" xfId="2" applyNumberFormat="1" applyFont="1" applyFill="1" applyBorder="1" applyAlignment="1">
      <alignment horizontal="right"/>
    </xf>
    <xf numFmtId="0" fontId="46" fillId="20" borderId="1" xfId="0" applyFont="1" applyFill="1" applyBorder="1" applyAlignment="1">
      <alignment horizontal="center" vertical="top" wrapText="1"/>
    </xf>
    <xf numFmtId="3" fontId="46" fillId="20" borderId="48" xfId="0" applyNumberFormat="1" applyFont="1" applyFill="1" applyBorder="1" applyAlignment="1">
      <alignment horizontal="center" vertical="top" wrapText="1"/>
    </xf>
    <xf numFmtId="0" fontId="46" fillId="21" borderId="1" xfId="0" applyFont="1" applyFill="1" applyBorder="1" applyAlignment="1">
      <alignment horizontal="center" vertical="top" wrapText="1"/>
    </xf>
    <xf numFmtId="0" fontId="47" fillId="0" borderId="1" xfId="0" applyFont="1" applyFill="1" applyBorder="1" applyAlignment="1">
      <alignment horizontal="center" vertical="top" wrapText="1"/>
    </xf>
    <xf numFmtId="0" fontId="47" fillId="20" borderId="1" xfId="0" applyFont="1" applyFill="1" applyBorder="1" applyAlignment="1">
      <alignment horizontal="center" vertical="top" wrapText="1"/>
    </xf>
    <xf numFmtId="0" fontId="47" fillId="21" borderId="1" xfId="0" applyFont="1" applyFill="1" applyBorder="1" applyAlignment="1">
      <alignment horizontal="center" vertical="top" wrapText="1"/>
    </xf>
    <xf numFmtId="0" fontId="45" fillId="4" borderId="50" xfId="0" applyFont="1" applyFill="1" applyBorder="1" applyAlignment="1">
      <alignment horizontal="center" vertical="top" wrapText="1"/>
    </xf>
    <xf numFmtId="3" fontId="45" fillId="4" borderId="51" xfId="0" applyNumberFormat="1" applyFont="1" applyFill="1" applyBorder="1" applyAlignment="1">
      <alignment horizontal="center" vertical="top" wrapText="1"/>
    </xf>
    <xf numFmtId="0" fontId="11" fillId="0" borderId="66" xfId="2" applyNumberFormat="1" applyFont="1" applyFill="1" applyBorder="1" applyAlignment="1">
      <alignment horizontal="center" vertical="center" wrapText="1"/>
    </xf>
    <xf numFmtId="164" fontId="5" fillId="19" borderId="43" xfId="2" applyNumberFormat="1" applyFont="1" applyFill="1" applyBorder="1" applyAlignment="1">
      <alignment horizontal="right" vertical="center"/>
    </xf>
    <xf numFmtId="164" fontId="38" fillId="15" borderId="17" xfId="0" applyNumberFormat="1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1" xfId="0" applyNumberFormat="1" applyFont="1" applyBorder="1" applyAlignment="1">
      <alignment horizontal="right"/>
    </xf>
    <xf numFmtId="0" fontId="10" fillId="0" borderId="3" xfId="2" applyNumberFormat="1" applyFont="1" applyFill="1" applyBorder="1" applyAlignment="1">
      <alignment horizontal="right" vertical="center" wrapText="1"/>
    </xf>
    <xf numFmtId="3" fontId="10" fillId="0" borderId="4" xfId="2" applyNumberFormat="1" applyFont="1" applyFill="1" applyBorder="1" applyAlignment="1">
      <alignment horizontal="right" vertical="center" wrapText="1"/>
    </xf>
    <xf numFmtId="3" fontId="47" fillId="4" borderId="12" xfId="2" applyNumberFormat="1" applyFont="1" applyFill="1" applyBorder="1" applyAlignment="1">
      <alignment horizontal="center" vertical="center"/>
    </xf>
    <xf numFmtId="3" fontId="47" fillId="4" borderId="13" xfId="2" applyNumberFormat="1" applyFont="1" applyFill="1" applyBorder="1" applyAlignment="1">
      <alignment horizontal="center" vertical="center"/>
    </xf>
    <xf numFmtId="3" fontId="47" fillId="4" borderId="29" xfId="2" applyNumberFormat="1" applyFont="1" applyFill="1" applyBorder="1" applyAlignment="1">
      <alignment horizontal="center" vertical="center"/>
    </xf>
    <xf numFmtId="3" fontId="1" fillId="18" borderId="13" xfId="2" applyNumberFormat="1" applyFont="1" applyFill="1" applyBorder="1" applyAlignment="1">
      <alignment horizontal="right" vertical="center"/>
    </xf>
    <xf numFmtId="3" fontId="0" fillId="4" borderId="1" xfId="0" applyNumberFormat="1" applyFont="1" applyFill="1" applyBorder="1" applyAlignment="1">
      <alignment vertical="top" wrapText="1" indent="1"/>
    </xf>
    <xf numFmtId="3" fontId="56" fillId="4" borderId="1" xfId="0" applyNumberFormat="1" applyFont="1" applyFill="1" applyBorder="1" applyAlignment="1">
      <alignment vertical="top" wrapText="1" indent="1"/>
    </xf>
    <xf numFmtId="166" fontId="8" fillId="25" borderId="4" xfId="4" applyNumberFormat="1" applyFont="1" applyFill="1" applyBorder="1" applyAlignment="1">
      <alignment horizontal="right" vertical="center"/>
    </xf>
    <xf numFmtId="166" fontId="57" fillId="25" borderId="4" xfId="4" applyNumberFormat="1" applyFont="1" applyFill="1" applyBorder="1" applyAlignment="1">
      <alignment horizontal="right" vertical="center"/>
    </xf>
    <xf numFmtId="0" fontId="3" fillId="25" borderId="6" xfId="2" applyNumberFormat="1" applyFont="1" applyFill="1" applyBorder="1" applyAlignment="1">
      <alignment horizontal="center" vertical="center" wrapText="1"/>
    </xf>
    <xf numFmtId="0" fontId="12" fillId="0" borderId="16" xfId="2" applyNumberFormat="1" applyFont="1" applyFill="1" applyBorder="1" applyAlignment="1">
      <alignment horizontal="left" vertical="center"/>
    </xf>
    <xf numFmtId="0" fontId="12" fillId="0" borderId="13" xfId="2" applyNumberFormat="1" applyFont="1" applyFill="1" applyBorder="1" applyAlignment="1">
      <alignment horizontal="left" vertical="center"/>
    </xf>
    <xf numFmtId="0" fontId="12" fillId="0" borderId="14" xfId="2" applyNumberFormat="1" applyFont="1" applyFill="1" applyBorder="1" applyAlignment="1">
      <alignment horizontal="left" vertical="center"/>
    </xf>
    <xf numFmtId="0" fontId="58" fillId="0" borderId="1" xfId="0" applyNumberFormat="1" applyFont="1" applyBorder="1" applyAlignment="1">
      <alignment horizontal="right"/>
    </xf>
    <xf numFmtId="3" fontId="4" fillId="10" borderId="14" xfId="2" applyNumberFormat="1" applyFont="1" applyFill="1" applyBorder="1" applyAlignment="1">
      <alignment horizontal="right" vertical="center"/>
    </xf>
    <xf numFmtId="0" fontId="34" fillId="0" borderId="68" xfId="0" applyFont="1" applyBorder="1" applyAlignment="1">
      <alignment horizontal="center"/>
    </xf>
    <xf numFmtId="1" fontId="34" fillId="0" borderId="5" xfId="0" applyNumberFormat="1" applyFont="1" applyBorder="1" applyAlignment="1">
      <alignment horizontal="center"/>
    </xf>
    <xf numFmtId="1" fontId="34" fillId="0" borderId="69" xfId="0" applyNumberFormat="1" applyFont="1" applyBorder="1" applyAlignment="1">
      <alignment horizontal="center"/>
    </xf>
    <xf numFmtId="0" fontId="50" fillId="0" borderId="0" xfId="0" applyFont="1" applyAlignment="1"/>
    <xf numFmtId="167" fontId="0" fillId="4" borderId="67" xfId="3" applyNumberFormat="1" applyFont="1" applyFill="1" applyBorder="1" applyAlignment="1">
      <alignment horizontal="right" vertical="center"/>
    </xf>
    <xf numFmtId="167" fontId="8" fillId="4" borderId="1" xfId="3" applyNumberFormat="1" applyFont="1" applyFill="1" applyBorder="1" applyAlignment="1">
      <alignment horizontal="right" vertical="center"/>
    </xf>
    <xf numFmtId="167" fontId="0" fillId="8" borderId="1" xfId="3" applyNumberFormat="1" applyFont="1" applyFill="1" applyBorder="1" applyAlignment="1">
      <alignment horizontal="right" vertical="center"/>
    </xf>
    <xf numFmtId="3" fontId="10" fillId="0" borderId="42" xfId="2" applyNumberFormat="1" applyFont="1" applyFill="1" applyBorder="1" applyAlignment="1">
      <alignment horizontal="right" vertical="center" wrapText="1"/>
    </xf>
    <xf numFmtId="165" fontId="0" fillId="0" borderId="1" xfId="3" applyNumberFormat="1" applyFont="1" applyBorder="1" applyAlignment="1">
      <alignment horizontal="center" vertical="center"/>
    </xf>
    <xf numFmtId="165" fontId="8" fillId="0" borderId="1" xfId="3" applyNumberFormat="1" applyFont="1" applyFill="1" applyBorder="1" applyAlignment="1"/>
    <xf numFmtId="165" fontId="8" fillId="0" borderId="8" xfId="3" applyNumberFormat="1" applyFont="1" applyFill="1" applyBorder="1" applyAlignment="1"/>
    <xf numFmtId="167" fontId="8" fillId="15" borderId="67" xfId="3" applyNumberFormat="1" applyFont="1" applyFill="1" applyBorder="1" applyAlignment="1">
      <alignment horizontal="right" vertical="center"/>
    </xf>
    <xf numFmtId="165" fontId="34" fillId="0" borderId="1" xfId="3" applyNumberFormat="1" applyFont="1" applyBorder="1" applyAlignment="1">
      <alignment vertical="center"/>
    </xf>
    <xf numFmtId="165" fontId="34" fillId="0" borderId="48" xfId="3" applyNumberFormat="1" applyFont="1" applyBorder="1" applyAlignment="1">
      <alignment vertical="center"/>
    </xf>
    <xf numFmtId="165" fontId="34" fillId="0" borderId="50" xfId="3" applyNumberFormat="1" applyFont="1" applyBorder="1" applyAlignment="1">
      <alignment vertical="center"/>
    </xf>
    <xf numFmtId="165" fontId="34" fillId="0" borderId="51" xfId="3" applyNumberFormat="1" applyFont="1" applyBorder="1" applyAlignment="1">
      <alignment vertical="center"/>
    </xf>
    <xf numFmtId="0" fontId="9" fillId="8" borderId="15" xfId="0" applyFont="1" applyFill="1" applyBorder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9" fillId="8" borderId="20" xfId="0" applyFont="1" applyFill="1" applyBorder="1" applyAlignment="1">
      <alignment horizontal="center"/>
    </xf>
    <xf numFmtId="0" fontId="9" fillId="8" borderId="1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5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8" fillId="0" borderId="0" xfId="0" applyFont="1" applyFill="1" applyAlignment="1">
      <alignment horizontal="left"/>
    </xf>
    <xf numFmtId="0" fontId="48" fillId="0" borderId="0" xfId="0" applyFont="1" applyBorder="1" applyAlignment="1">
      <alignment horizontal="left" vertical="center" wrapText="1"/>
    </xf>
    <xf numFmtId="0" fontId="41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5" fillId="10" borderId="5" xfId="0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/>
    </xf>
    <xf numFmtId="0" fontId="6" fillId="22" borderId="0" xfId="0" applyFont="1" applyFill="1" applyAlignment="1">
      <alignment horizontal="center" vertical="center"/>
    </xf>
    <xf numFmtId="0" fontId="34" fillId="6" borderId="52" xfId="0" applyFont="1" applyFill="1" applyBorder="1" applyAlignment="1">
      <alignment horizontal="center"/>
    </xf>
    <xf numFmtId="0" fontId="34" fillId="6" borderId="53" xfId="0" applyFont="1" applyFill="1" applyBorder="1" applyAlignment="1">
      <alignment horizontal="center"/>
    </xf>
    <xf numFmtId="0" fontId="34" fillId="6" borderId="54" xfId="0" applyFont="1" applyFill="1" applyBorder="1" applyAlignment="1">
      <alignment horizontal="center"/>
    </xf>
    <xf numFmtId="0" fontId="50" fillId="0" borderId="0" xfId="0" applyFont="1" applyAlignment="1">
      <alignment horizontal="left"/>
    </xf>
    <xf numFmtId="0" fontId="0" fillId="6" borderId="52" xfId="0" applyFont="1" applyFill="1" applyBorder="1" applyAlignment="1">
      <alignment horizontal="center"/>
    </xf>
    <xf numFmtId="0" fontId="0" fillId="6" borderId="54" xfId="0" applyFont="1" applyFill="1" applyBorder="1" applyAlignment="1">
      <alignment horizontal="center"/>
    </xf>
    <xf numFmtId="0" fontId="0" fillId="6" borderId="53" xfId="0" applyFont="1" applyFill="1" applyBorder="1" applyAlignment="1">
      <alignment horizontal="center"/>
    </xf>
    <xf numFmtId="0" fontId="49" fillId="4" borderId="0" xfId="0" applyFont="1" applyFill="1" applyAlignment="1">
      <alignment horizontal="center" vertical="center"/>
    </xf>
    <xf numFmtId="0" fontId="50" fillId="0" borderId="0" xfId="0" applyFont="1" applyAlignment="1">
      <alignment horizontal="center" wrapText="1"/>
    </xf>
    <xf numFmtId="0" fontId="9" fillId="8" borderId="23" xfId="0" applyFont="1" applyFill="1" applyBorder="1" applyAlignment="1">
      <alignment horizontal="center"/>
    </xf>
    <xf numFmtId="0" fontId="9" fillId="8" borderId="24" xfId="0" applyFont="1" applyFill="1" applyBorder="1" applyAlignment="1">
      <alignment horizontal="center"/>
    </xf>
    <xf numFmtId="0" fontId="9" fillId="8" borderId="25" xfId="0" applyFont="1" applyFill="1" applyBorder="1" applyAlignment="1">
      <alignment horizontal="center"/>
    </xf>
    <xf numFmtId="0" fontId="35" fillId="0" borderId="0" xfId="0" applyFont="1" applyAlignment="1">
      <alignment horizontal="center"/>
    </xf>
    <xf numFmtId="0" fontId="52" fillId="0" borderId="0" xfId="0" applyFont="1" applyAlignment="1">
      <alignment horizontal="center" vertical="center" wrapText="1"/>
    </xf>
    <xf numFmtId="0" fontId="43" fillId="0" borderId="44" xfId="0" applyFont="1" applyBorder="1" applyAlignment="1">
      <alignment horizontal="center" vertical="center" wrapText="1"/>
    </xf>
    <xf numFmtId="0" fontId="43" fillId="0" borderId="45" xfId="0" applyFont="1" applyBorder="1" applyAlignment="1">
      <alignment horizontal="center" vertical="center" wrapText="1"/>
    </xf>
    <xf numFmtId="0" fontId="43" fillId="0" borderId="46" xfId="0" applyFont="1" applyBorder="1" applyAlignment="1">
      <alignment horizontal="center" vertical="center" wrapText="1"/>
    </xf>
    <xf numFmtId="0" fontId="45" fillId="10" borderId="1" xfId="0" applyFont="1" applyFill="1" applyBorder="1" applyAlignment="1">
      <alignment horizontal="center" vertical="center" wrapText="1"/>
    </xf>
    <xf numFmtId="0" fontId="30" fillId="8" borderId="18" xfId="2" applyNumberFormat="1" applyFont="1" applyFill="1" applyBorder="1" applyAlignment="1">
      <alignment horizontal="center" vertical="center"/>
    </xf>
    <xf numFmtId="0" fontId="30" fillId="8" borderId="21" xfId="2" applyNumberFormat="1" applyFont="1" applyFill="1" applyBorder="1" applyAlignment="1">
      <alignment horizontal="center" vertical="center"/>
    </xf>
    <xf numFmtId="0" fontId="30" fillId="8" borderId="22" xfId="2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/>
    </xf>
  </cellXfs>
  <cellStyles count="5">
    <cellStyle name="Migliaia" xfId="3" builtinId="3"/>
    <cellStyle name="Normale" xfId="0" builtinId="0"/>
    <cellStyle name="Normale 2" xfId="1"/>
    <cellStyle name="Normale 2 2" xfId="2"/>
    <cellStyle name="Percentuale" xfId="4" builtinId="5"/>
  </cellStyles>
  <dxfs count="0"/>
  <tableStyles count="0" defaultTableStyle="TableStyleMedium2" defaultPivotStyle="PivotStyleLight16"/>
  <colors>
    <mruColors>
      <color rgb="FFFBF3F3"/>
      <color rgb="FF6F2366"/>
      <color rgb="FFAE1686"/>
      <color rgb="FF2202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rotY val="30"/>
      <c:rAngAx val="1"/>
    </c:view3D>
    <c:floor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9.3535571211494126E-2"/>
          <c:y val="7.6058811232666709E-2"/>
          <c:w val="0.84427051881672688"/>
          <c:h val="0.80179590134014966"/>
        </c:manualLayout>
      </c:layout>
      <c:bar3DChart>
        <c:barDir val="col"/>
        <c:grouping val="standard"/>
        <c:ser>
          <c:idx val="1"/>
          <c:order val="0"/>
          <c:tx>
            <c:v>Ricorsi pervenuti</c:v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16E-47A4-AE24-D1306F757CE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1'!$D$12</c:f>
              <c:numCache>
                <c:formatCode>#,##0</c:formatCode>
                <c:ptCount val="1"/>
                <c:pt idx="0">
                  <c:v>10163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16E-47A4-AE24-D1306F757CE7}"/>
            </c:ext>
          </c:extLst>
        </c:ser>
        <c:ser>
          <c:idx val="2"/>
          <c:order val="1"/>
          <c:tx>
            <c:v>Ricorsi definiti</c:v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16E-47A4-AE24-D1306F757CE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1'!$J$12</c:f>
              <c:numCache>
                <c:formatCode>#,##0</c:formatCode>
                <c:ptCount val="1"/>
                <c:pt idx="0">
                  <c:v>11811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16E-47A4-AE24-D1306F757CE7}"/>
            </c:ext>
          </c:extLst>
        </c:ser>
        <c:ser>
          <c:idx val="3"/>
          <c:order val="2"/>
          <c:tx>
            <c:v>Ricorsi pendenti</c:v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9.3427294772011268E-3"/>
                  <c:y val="-4.9199670936655726E-3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16E-47A4-AE24-D1306F757CE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1'!$K$12</c:f>
              <c:numCache>
                <c:formatCode>#,##0</c:formatCode>
                <c:ptCount val="1"/>
                <c:pt idx="0">
                  <c:v>22696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16E-47A4-AE24-D1306F757CE7}"/>
            </c:ext>
          </c:extLst>
        </c:ser>
        <c:shape val="cylinder"/>
        <c:axId val="164025472"/>
        <c:axId val="164027008"/>
        <c:axId val="66812544"/>
      </c:bar3DChart>
      <c:catAx>
        <c:axId val="164025472"/>
        <c:scaling>
          <c:orientation val="minMax"/>
        </c:scaling>
        <c:delete val="1"/>
        <c:axPos val="b"/>
        <c:majorGridlines/>
        <c:minorGridlines/>
        <c:numFmt formatCode="General" sourceLinked="1"/>
        <c:tickLblPos val="none"/>
        <c:crossAx val="164027008"/>
        <c:crosses val="autoZero"/>
        <c:auto val="1"/>
        <c:lblAlgn val="ctr"/>
        <c:lblOffset val="100"/>
      </c:catAx>
      <c:valAx>
        <c:axId val="164027008"/>
        <c:scaling>
          <c:orientation val="minMax"/>
        </c:scaling>
        <c:axPos val="l"/>
        <c:majorGridlines/>
        <c:numFmt formatCode="#,##0" sourceLinked="1"/>
        <c:tickLblPos val="nextTo"/>
        <c:crossAx val="164025472"/>
        <c:crosses val="autoZero"/>
        <c:crossBetween val="between"/>
      </c:valAx>
      <c:serAx>
        <c:axId val="66812544"/>
        <c:scaling>
          <c:orientation val="minMax"/>
        </c:scaling>
        <c:axPos val="b"/>
        <c:tickLblPos val="nextTo"/>
        <c:crossAx val="164027008"/>
        <c:crosses val="autoZero"/>
      </c:serAx>
    </c:plotArea>
    <c:plotVisOnly val="1"/>
    <c:dispBlanksAs val="gap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rAngAx val="1"/>
    </c:view3D>
    <c:floor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38"/>
          <c:w val="0.79250412964434458"/>
          <c:h val="0.80621102362204722"/>
        </c:manualLayout>
      </c:layout>
      <c:bar3DChart>
        <c:barDir val="col"/>
        <c:grouping val="clustered"/>
        <c:ser>
          <c:idx val="4"/>
          <c:order val="0"/>
          <c:tx>
            <c:strRef>
              <c:f>'Foglio 9'!$B$6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3476624953191418E-2"/>
                  <c:y val="8.8004531886917668E-3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F70-4F85-A79D-B5788A77343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9'!$B$7</c:f>
              <c:numCache>
                <c:formatCode>#,##0</c:formatCode>
                <c:ptCount val="1"/>
                <c:pt idx="0">
                  <c:v>2416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F70-4F85-A79D-B5788A77343B}"/>
            </c:ext>
          </c:extLst>
        </c:ser>
        <c:ser>
          <c:idx val="0"/>
          <c:order val="1"/>
          <c:tx>
            <c:strRef>
              <c:f>'Foglio 9'!$C$6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285140562248996E-2"/>
                  <c:y val="1.320067978303776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F70-4F85-A79D-B5788A77343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9'!$C$7</c:f>
              <c:numCache>
                <c:formatCode>#,##0</c:formatCode>
                <c:ptCount val="1"/>
                <c:pt idx="0">
                  <c:v>2403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F70-4F85-A79D-B5788A77343B}"/>
            </c:ext>
          </c:extLst>
        </c:ser>
        <c:ser>
          <c:idx val="1"/>
          <c:order val="2"/>
          <c:tx>
            <c:strRef>
              <c:f>'Foglio 9'!$D$6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F70-4F85-A79D-B5788A77343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9'!$D$7</c:f>
              <c:numCache>
                <c:formatCode>#,##0</c:formatCode>
                <c:ptCount val="1"/>
                <c:pt idx="0">
                  <c:v>2159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F70-4F85-A79D-B5788A77343B}"/>
            </c:ext>
          </c:extLst>
        </c:ser>
        <c:ser>
          <c:idx val="2"/>
          <c:order val="3"/>
          <c:tx>
            <c:strRef>
              <c:f>'Foglio 9'!$E$6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F70-4F85-A79D-B5788A77343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9'!$E$7</c:f>
              <c:numCache>
                <c:formatCode>#,##0</c:formatCode>
                <c:ptCount val="1"/>
                <c:pt idx="0">
                  <c:v>1780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F70-4F85-A79D-B5788A77343B}"/>
            </c:ext>
          </c:extLst>
        </c:ser>
        <c:ser>
          <c:idx val="3"/>
          <c:order val="4"/>
          <c:tx>
            <c:strRef>
              <c:f>'Foglio 9'!$F$6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F70-4F85-A79D-B5788A77343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9'!$F$7</c:f>
              <c:numCache>
                <c:formatCode>#,##0</c:formatCode>
                <c:ptCount val="1"/>
                <c:pt idx="0">
                  <c:v>1542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5F70-4F85-A79D-B5788A77343B}"/>
            </c:ext>
          </c:extLst>
        </c:ser>
        <c:shape val="box"/>
        <c:axId val="174301184"/>
        <c:axId val="174302720"/>
        <c:axId val="0"/>
      </c:bar3DChart>
      <c:catAx>
        <c:axId val="174301184"/>
        <c:scaling>
          <c:orientation val="minMax"/>
        </c:scaling>
        <c:delete val="1"/>
        <c:axPos val="b"/>
        <c:majorGridlines/>
        <c:minorGridlines/>
        <c:numFmt formatCode="General" sourceLinked="1"/>
        <c:tickLblPos val="none"/>
        <c:crossAx val="174302720"/>
        <c:crosses val="autoZero"/>
        <c:auto val="1"/>
        <c:lblAlgn val="ctr"/>
        <c:lblOffset val="100"/>
      </c:catAx>
      <c:valAx>
        <c:axId val="174302720"/>
        <c:scaling>
          <c:orientation val="minMax"/>
        </c:scaling>
        <c:axPos val="l"/>
        <c:majorGridlines/>
        <c:numFmt formatCode="#,##0" sourceLinked="1"/>
        <c:tickLblPos val="nextTo"/>
        <c:crossAx val="17430118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344599361513965"/>
          <c:y val="0.37136812994321189"/>
          <c:w val="9.9010143273566525E-2"/>
          <c:h val="0.25726374011358022"/>
        </c:manualLayout>
      </c:layout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rAngAx val="1"/>
    </c:view3D>
    <c:floor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38"/>
          <c:w val="0.79022094965402068"/>
          <c:h val="0.80621102362204722"/>
        </c:manualLayout>
      </c:layout>
      <c:bar3DChart>
        <c:barDir val="col"/>
        <c:grouping val="clustered"/>
        <c:ser>
          <c:idx val="4"/>
          <c:order val="0"/>
          <c:tx>
            <c:strRef>
              <c:f>'Foglio 10'!$B$6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3476624953191418E-2"/>
                  <c:y val="8.8004531886917668E-3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CFD-41E9-9E65-8B4072B9D9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10'!$B$7</c:f>
              <c:numCache>
                <c:formatCode>#,##0</c:formatCode>
                <c:ptCount val="1"/>
                <c:pt idx="0">
                  <c:v>2188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CFD-41E9-9E65-8B4072B9D9CC}"/>
            </c:ext>
          </c:extLst>
        </c:ser>
        <c:ser>
          <c:idx val="0"/>
          <c:order val="1"/>
          <c:tx>
            <c:strRef>
              <c:f>'Foglio 10'!$C$6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285140562248996E-2"/>
                  <c:y val="1.320067978303776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CFD-41E9-9E65-8B4072B9D9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10'!$C$7</c:f>
              <c:numCache>
                <c:formatCode>#,##0</c:formatCode>
                <c:ptCount val="1"/>
                <c:pt idx="0">
                  <c:v>2207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CFD-41E9-9E65-8B4072B9D9CC}"/>
            </c:ext>
          </c:extLst>
        </c:ser>
        <c:ser>
          <c:idx val="1"/>
          <c:order val="2"/>
          <c:tx>
            <c:strRef>
              <c:f>'Foglio 10'!$D$6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CFD-41E9-9E65-8B4072B9D9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10'!$D$7</c:f>
              <c:numCache>
                <c:formatCode>#,##0</c:formatCode>
                <c:ptCount val="1"/>
                <c:pt idx="0">
                  <c:v>2460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CFD-41E9-9E65-8B4072B9D9CC}"/>
            </c:ext>
          </c:extLst>
        </c:ser>
        <c:ser>
          <c:idx val="2"/>
          <c:order val="3"/>
          <c:tx>
            <c:strRef>
              <c:f>'Foglio 10'!$E$6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CFD-41E9-9E65-8B4072B9D9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10'!$E$7</c:f>
              <c:numCache>
                <c:formatCode>#,##0</c:formatCode>
                <c:ptCount val="1"/>
                <c:pt idx="0">
                  <c:v>2595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CFD-41E9-9E65-8B4072B9D9CC}"/>
            </c:ext>
          </c:extLst>
        </c:ser>
        <c:ser>
          <c:idx val="3"/>
          <c:order val="4"/>
          <c:tx>
            <c:strRef>
              <c:f>'Foglio 10'!$F$6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CFD-41E9-9E65-8B4072B9D9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10'!$F$7</c:f>
              <c:numCache>
                <c:formatCode>#,##0</c:formatCode>
                <c:ptCount val="1"/>
                <c:pt idx="0">
                  <c:v>1649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CFD-41E9-9E65-8B4072B9D9CC}"/>
            </c:ext>
          </c:extLst>
        </c:ser>
        <c:shape val="box"/>
        <c:axId val="175119360"/>
        <c:axId val="175153920"/>
        <c:axId val="0"/>
      </c:bar3DChart>
      <c:catAx>
        <c:axId val="175119360"/>
        <c:scaling>
          <c:orientation val="minMax"/>
        </c:scaling>
        <c:delete val="1"/>
        <c:axPos val="b"/>
        <c:majorGridlines/>
        <c:minorGridlines/>
        <c:numFmt formatCode="#,##0" sourceLinked="1"/>
        <c:tickLblPos val="none"/>
        <c:crossAx val="175153920"/>
        <c:crosses val="autoZero"/>
        <c:auto val="1"/>
        <c:lblAlgn val="ctr"/>
        <c:lblOffset val="100"/>
      </c:catAx>
      <c:valAx>
        <c:axId val="175153920"/>
        <c:scaling>
          <c:orientation val="minMax"/>
        </c:scaling>
        <c:axPos val="l"/>
        <c:majorGridlines/>
        <c:numFmt formatCode="#,##0" sourceLinked="1"/>
        <c:tickLblPos val="nextTo"/>
        <c:crossAx val="17511936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234019134704667"/>
          <c:y val="0.37136812994321189"/>
          <c:w val="0.10247954299830168"/>
          <c:h val="0.25726374011358022"/>
        </c:manualLayout>
      </c:layout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rAngAx val="1"/>
    </c:view3D>
    <c:floor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38"/>
          <c:w val="0.80182635017338433"/>
          <c:h val="0.80621102362204722"/>
        </c:manualLayout>
      </c:layout>
      <c:bar3DChart>
        <c:barDir val="col"/>
        <c:grouping val="clustered"/>
        <c:ser>
          <c:idx val="4"/>
          <c:order val="0"/>
          <c:tx>
            <c:strRef>
              <c:f>'Foglio 11'!$B$6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3476624953191418E-2"/>
                  <c:y val="8.8004531886917668E-3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EEB-42A6-8481-8E52E85CE27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11'!$B$7</c:f>
              <c:numCache>
                <c:formatCode>#,##0</c:formatCode>
                <c:ptCount val="1"/>
                <c:pt idx="0">
                  <c:v>4343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EEB-42A6-8481-8E52E85CE271}"/>
            </c:ext>
          </c:extLst>
        </c:ser>
        <c:ser>
          <c:idx val="0"/>
          <c:order val="1"/>
          <c:tx>
            <c:strRef>
              <c:f>'Foglio 11'!$C$6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285140562248996E-2"/>
                  <c:y val="1.320067978303776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EEB-42A6-8481-8E52E85CE27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11'!$C$7</c:f>
              <c:numCache>
                <c:formatCode>#,##0</c:formatCode>
                <c:ptCount val="1"/>
                <c:pt idx="0">
                  <c:v>4423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EEB-42A6-8481-8E52E85CE271}"/>
            </c:ext>
          </c:extLst>
        </c:ser>
        <c:ser>
          <c:idx val="1"/>
          <c:order val="2"/>
          <c:tx>
            <c:strRef>
              <c:f>'Foglio 11'!$D$6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EEB-42A6-8481-8E52E85CE27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11'!$D$7</c:f>
              <c:numCache>
                <c:formatCode>#,##0</c:formatCode>
                <c:ptCount val="1"/>
                <c:pt idx="0">
                  <c:v>4247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EEB-42A6-8481-8E52E85CE271}"/>
            </c:ext>
          </c:extLst>
        </c:ser>
        <c:ser>
          <c:idx val="2"/>
          <c:order val="3"/>
          <c:tx>
            <c:strRef>
              <c:f>'Foglio 11'!$E$6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EEB-42A6-8481-8E52E85CE27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11'!$E$7</c:f>
              <c:numCache>
                <c:formatCode>#,##0</c:formatCode>
                <c:ptCount val="1"/>
                <c:pt idx="0">
                  <c:v>3594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EEB-42A6-8481-8E52E85CE271}"/>
            </c:ext>
          </c:extLst>
        </c:ser>
        <c:ser>
          <c:idx val="3"/>
          <c:order val="4"/>
          <c:tx>
            <c:strRef>
              <c:f>'Foglio 11'!$F$6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EEB-42A6-8481-8E52E85CE27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11'!$F$7</c:f>
              <c:numCache>
                <c:formatCode>#,##0</c:formatCode>
                <c:ptCount val="1"/>
                <c:pt idx="0">
                  <c:v>3502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EEB-42A6-8481-8E52E85CE271}"/>
            </c:ext>
          </c:extLst>
        </c:ser>
        <c:shape val="box"/>
        <c:axId val="175229184"/>
        <c:axId val="175259648"/>
        <c:axId val="0"/>
      </c:bar3DChart>
      <c:catAx>
        <c:axId val="175229184"/>
        <c:scaling>
          <c:orientation val="minMax"/>
        </c:scaling>
        <c:delete val="1"/>
        <c:axPos val="b"/>
        <c:majorGridlines/>
        <c:minorGridlines/>
        <c:numFmt formatCode="General" sourceLinked="1"/>
        <c:tickLblPos val="none"/>
        <c:crossAx val="175259648"/>
        <c:crosses val="autoZero"/>
        <c:auto val="1"/>
        <c:lblAlgn val="ctr"/>
        <c:lblOffset val="100"/>
      </c:catAx>
      <c:valAx>
        <c:axId val="175259648"/>
        <c:scaling>
          <c:orientation val="minMax"/>
        </c:scaling>
        <c:axPos val="l"/>
        <c:majorGridlines/>
        <c:numFmt formatCode="#,##0" sourceLinked="1"/>
        <c:tickLblPos val="nextTo"/>
        <c:crossAx val="17522918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530553159667769"/>
          <c:y val="0.37387758634555673"/>
          <c:w val="0.10209207644948402"/>
          <c:h val="0.25726374011358022"/>
        </c:manualLayout>
      </c:layout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layout>
        <c:manualLayout>
          <c:xMode val="edge"/>
          <c:yMode val="edge"/>
          <c:x val="4.1743003779183475E-2"/>
          <c:y val="5.0228310502283095E-2"/>
        </c:manualLayout>
      </c:layout>
      <c:txPr>
        <a:bodyPr/>
        <a:lstStyle/>
        <a:p>
          <a:pPr>
            <a:defRPr sz="1050"/>
          </a:pPr>
          <a:endParaRPr lang="it-IT"/>
        </a:p>
      </c:txPr>
    </c:title>
    <c:view3D>
      <c:rotX val="30"/>
      <c:perspective val="20"/>
    </c:view3D>
    <c:plotArea>
      <c:layout>
        <c:manualLayout>
          <c:layoutTarget val="inner"/>
          <c:xMode val="edge"/>
          <c:yMode val="edge"/>
          <c:x val="7.5580289643552026E-2"/>
          <c:y val="0.27119810023747032"/>
          <c:w val="0.44852325504346202"/>
          <c:h val="0.61451618547681242"/>
        </c:manualLayout>
      </c:layout>
      <c:pie3DChart>
        <c:varyColors val="1"/>
        <c:ser>
          <c:idx val="0"/>
          <c:order val="0"/>
          <c:tx>
            <c:v>Ricorsi definiti</c:v>
          </c:tx>
          <c:dLbls>
            <c:spPr>
              <a:noFill/>
              <a:ln>
                <a:noFill/>
              </a:ln>
              <a:effectLst/>
            </c:spPr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'Foglio 14 '!$D$4:$G$4</c:f>
              <c:strCache>
                <c:ptCount val="4"/>
                <c:pt idx="0">
                  <c:v>con sent.</c:v>
                </c:pt>
                <c:pt idx="1">
                  <c:v>con sent. breve</c:v>
                </c:pt>
                <c:pt idx="2">
                  <c:v>con dec. decis.</c:v>
                </c:pt>
                <c:pt idx="3">
                  <c:v>con altri provv.ti</c:v>
                </c:pt>
              </c:strCache>
            </c:strRef>
          </c:cat>
          <c:val>
            <c:numRef>
              <c:f>'Foglio 14 '!$D$34:$G$34</c:f>
              <c:numCache>
                <c:formatCode>#,##0</c:formatCode>
                <c:ptCount val="4"/>
                <c:pt idx="0">
                  <c:v>34402</c:v>
                </c:pt>
                <c:pt idx="1">
                  <c:v>6192</c:v>
                </c:pt>
                <c:pt idx="2">
                  <c:v>14938</c:v>
                </c:pt>
                <c:pt idx="3">
                  <c:v>1819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0B-4B82-A2A7-7A1952366A66}"/>
            </c:ext>
          </c:extLst>
        </c:ser>
      </c:pie3DChart>
    </c:plotArea>
    <c:legend>
      <c:legendPos val="r"/>
      <c:layout>
        <c:manualLayout>
          <c:xMode val="edge"/>
          <c:yMode val="edge"/>
          <c:x val="0.57560214856863823"/>
          <c:y val="5.3703167772286238E-2"/>
          <c:w val="0.38951413050112926"/>
          <c:h val="0.41274640669916268"/>
        </c:manualLayout>
      </c:layout>
      <c:spPr>
        <a:gradFill>
          <a:gsLst>
            <a:gs pos="0">
              <a:schemeClr val="accent1">
                <a:tint val="66000"/>
                <a:satMod val="160000"/>
              </a:schemeClr>
            </a:gs>
            <a:gs pos="21000">
              <a:schemeClr val="accent1">
                <a:tint val="44500"/>
                <a:satMod val="160000"/>
              </a:schemeClr>
            </a:gs>
            <a:gs pos="34000">
              <a:schemeClr val="accent1">
                <a:tint val="23500"/>
                <a:satMod val="160000"/>
              </a:schemeClr>
            </a:gs>
          </a:gsLst>
          <a:lin ang="5400000" scaled="0"/>
        </a:gradFill>
        <a:effectLst>
          <a:glow rad="63500">
            <a:schemeClr val="accent1">
              <a:satMod val="175000"/>
              <a:alpha val="40000"/>
            </a:schemeClr>
          </a:glow>
        </a:effectLst>
      </c:spPr>
      <c:txPr>
        <a:bodyPr/>
        <a:lstStyle/>
        <a:p>
          <a:pPr>
            <a:defRPr i="1"/>
          </a:pPr>
          <a:endParaRPr lang="it-IT"/>
        </a:p>
      </c:txPr>
    </c:legend>
    <c:plotVisOnly val="1"/>
    <c:dispBlanksAs val="zero"/>
  </c:chart>
  <c:spPr>
    <a:gradFill>
      <a:gsLst>
        <a:gs pos="0">
          <a:schemeClr val="accent1">
            <a:tint val="66000"/>
            <a:satMod val="160000"/>
          </a:schemeClr>
        </a:gs>
        <a:gs pos="21000">
          <a:schemeClr val="accent1">
            <a:tint val="44500"/>
            <a:satMod val="160000"/>
          </a:schemeClr>
        </a:gs>
        <a:gs pos="34000">
          <a:schemeClr val="accent1">
            <a:tint val="23500"/>
            <a:satMod val="160000"/>
          </a:schemeClr>
        </a:gs>
      </a:gsLst>
      <a:lin ang="5400000" scaled="0"/>
    </a:gradFill>
    <a:effectLst>
      <a:outerShdw blurRad="50800" dist="38100" dir="2700000" algn="tl" rotWithShape="0">
        <a:schemeClr val="tx2">
          <a:lumMod val="40000"/>
          <a:lumOff val="60000"/>
          <a:alpha val="4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rotY val="30"/>
      <c:rAngAx val="1"/>
    </c:view3D>
    <c:floor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0.19857053698906527"/>
          <c:y val="7.2005999250093933E-2"/>
          <c:w val="0.73999609846066561"/>
          <c:h val="0.80621102362204722"/>
        </c:manualLayout>
      </c:layout>
      <c:bar3DChart>
        <c:barDir val="col"/>
        <c:grouping val="standard"/>
        <c:ser>
          <c:idx val="1"/>
          <c:order val="0"/>
          <c:tx>
            <c:v>Pervenutii</c:v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1ED-4D19-9250-5C32756CBA3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14 '!$C$34</c:f>
              <c:numCache>
                <c:formatCode>#,##0</c:formatCode>
                <c:ptCount val="1"/>
                <c:pt idx="0">
                  <c:v>42049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1ED-4D19-9250-5C32756CBA3F}"/>
            </c:ext>
          </c:extLst>
        </c:ser>
        <c:ser>
          <c:idx val="2"/>
          <c:order val="1"/>
          <c:tx>
            <c:v>Definiti</c:v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1ED-4D19-9250-5C32756CBA3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14 '!$H$34</c:f>
              <c:numCache>
                <c:formatCode>#,##0</c:formatCode>
                <c:ptCount val="1"/>
                <c:pt idx="0">
                  <c:v>57351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1ED-4D19-9250-5C32756CBA3F}"/>
            </c:ext>
          </c:extLst>
        </c:ser>
        <c:ser>
          <c:idx val="3"/>
          <c:order val="2"/>
          <c:tx>
            <c:v>Pendenti</c:v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5.4173701745222194E-2"/>
                  <c:y val="1.1000566485864709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1ED-4D19-9250-5C32756CBA3F}"/>
                </c:ext>
                <c:ext xmlns:c15="http://schemas.microsoft.com/office/drawing/2012/chart" uri="{CE6537A1-D6FC-4f65-9D91-7224C49458BB}">
                  <c15:layout>
                    <c:manualLayout>
                      <c:w val="0.27008252745817773"/>
                      <c:h val="0.11108409321175279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14 '!$I$34</c:f>
              <c:numCache>
                <c:formatCode>#,##0</c:formatCode>
                <c:ptCount val="1"/>
                <c:pt idx="0">
                  <c:v>135451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1ED-4D19-9250-5C32756CBA3F}"/>
            </c:ext>
          </c:extLst>
        </c:ser>
        <c:shape val="cylinder"/>
        <c:axId val="175440256"/>
        <c:axId val="175441792"/>
        <c:axId val="175239616"/>
      </c:bar3DChart>
      <c:catAx>
        <c:axId val="175440256"/>
        <c:scaling>
          <c:orientation val="minMax"/>
        </c:scaling>
        <c:delete val="1"/>
        <c:axPos val="b"/>
        <c:majorGridlines/>
        <c:minorGridlines/>
        <c:numFmt formatCode="General" sourceLinked="1"/>
        <c:tickLblPos val="none"/>
        <c:crossAx val="175441792"/>
        <c:crosses val="autoZero"/>
        <c:auto val="1"/>
        <c:lblAlgn val="ctr"/>
        <c:lblOffset val="100"/>
      </c:catAx>
      <c:valAx>
        <c:axId val="175441792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900"/>
            </a:pPr>
            <a:endParaRPr lang="it-IT"/>
          </a:p>
        </c:txPr>
        <c:crossAx val="175440256"/>
        <c:crosses val="autoZero"/>
        <c:crossBetween val="between"/>
      </c:valAx>
      <c:serAx>
        <c:axId val="175239616"/>
        <c:scaling>
          <c:orientation val="minMax"/>
        </c:scaling>
        <c:axPos val="b"/>
        <c:tickLblPos val="nextTo"/>
        <c:crossAx val="175441792"/>
        <c:crosses val="autoZero"/>
      </c:serAx>
    </c:plotArea>
    <c:plotVisOnly val="1"/>
    <c:dispBlanksAs val="gap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rAngAx val="1"/>
    </c:view3D>
    <c:floor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38"/>
          <c:w val="0.80065350526836321"/>
          <c:h val="0.80621102362204722"/>
        </c:manualLayout>
      </c:layout>
      <c:bar3DChart>
        <c:barDir val="col"/>
        <c:grouping val="clustered"/>
        <c:ser>
          <c:idx val="4"/>
          <c:order val="0"/>
          <c:tx>
            <c:strRef>
              <c:f>'Foglio 15'!$B$6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3476624953191418E-2"/>
                  <c:y val="8.8004531886917668E-3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F5E-4625-BF91-4A1AEE3C44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15'!$B$7</c:f>
              <c:numCache>
                <c:formatCode>#,##0</c:formatCode>
                <c:ptCount val="1"/>
                <c:pt idx="0">
                  <c:v>54565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F5E-4625-BF91-4A1AEE3C4476}"/>
            </c:ext>
          </c:extLst>
        </c:ser>
        <c:ser>
          <c:idx val="0"/>
          <c:order val="1"/>
          <c:tx>
            <c:strRef>
              <c:f>'Foglio 15'!$C$6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285140562248996E-2"/>
                  <c:y val="1.320067978303776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F5E-4625-BF91-4A1AEE3C44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15'!$C$7</c:f>
              <c:numCache>
                <c:formatCode>#,##0</c:formatCode>
                <c:ptCount val="1"/>
                <c:pt idx="0">
                  <c:v>48555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F5E-4625-BF91-4A1AEE3C4476}"/>
            </c:ext>
          </c:extLst>
        </c:ser>
        <c:ser>
          <c:idx val="1"/>
          <c:order val="2"/>
          <c:tx>
            <c:strRef>
              <c:f>'Foglio 15'!$D$6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F5E-4625-BF91-4A1AEE3C44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15'!$D$7</c:f>
              <c:numCache>
                <c:formatCode>#,##0</c:formatCode>
                <c:ptCount val="1"/>
                <c:pt idx="0">
                  <c:v>49968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F5E-4625-BF91-4A1AEE3C4476}"/>
            </c:ext>
          </c:extLst>
        </c:ser>
        <c:ser>
          <c:idx val="2"/>
          <c:order val="3"/>
          <c:tx>
            <c:strRef>
              <c:f>'Foglio 15'!$E$6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F5E-4625-BF91-4A1AEE3C44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15'!$E$7</c:f>
              <c:numCache>
                <c:formatCode>#,##0</c:formatCode>
                <c:ptCount val="1"/>
                <c:pt idx="0">
                  <c:v>50874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F5E-4625-BF91-4A1AEE3C4476}"/>
            </c:ext>
          </c:extLst>
        </c:ser>
        <c:ser>
          <c:idx val="3"/>
          <c:order val="4"/>
          <c:tx>
            <c:strRef>
              <c:f>'Foglio 15'!$F$6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F5E-4625-BF91-4A1AEE3C44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15'!$F$7</c:f>
              <c:numCache>
                <c:formatCode>#,##0</c:formatCode>
                <c:ptCount val="1"/>
                <c:pt idx="0">
                  <c:v>42049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EF5E-4625-BF91-4A1AEE3C4476}"/>
            </c:ext>
          </c:extLst>
        </c:ser>
        <c:shape val="box"/>
        <c:axId val="175607808"/>
        <c:axId val="175609344"/>
        <c:axId val="0"/>
      </c:bar3DChart>
      <c:catAx>
        <c:axId val="175607808"/>
        <c:scaling>
          <c:orientation val="minMax"/>
        </c:scaling>
        <c:delete val="1"/>
        <c:axPos val="b"/>
        <c:majorGridlines/>
        <c:minorGridlines/>
        <c:numFmt formatCode="General" sourceLinked="1"/>
        <c:tickLblPos val="none"/>
        <c:crossAx val="175609344"/>
        <c:crosses val="autoZero"/>
        <c:auto val="1"/>
        <c:lblAlgn val="ctr"/>
        <c:lblOffset val="100"/>
      </c:catAx>
      <c:valAx>
        <c:axId val="175609344"/>
        <c:scaling>
          <c:orientation val="minMax"/>
        </c:scaling>
        <c:axPos val="l"/>
        <c:majorGridlines/>
        <c:numFmt formatCode="#,##0" sourceLinked="1"/>
        <c:tickLblPos val="nextTo"/>
        <c:crossAx val="17560780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9238087595267257"/>
          <c:y val="0.37136812994321189"/>
          <c:w val="0.10019797521453162"/>
          <c:h val="0.25726374011358022"/>
        </c:manualLayout>
      </c:layout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278" l="0.70000000000000062" r="0.70000000000000062" t="0.75000000000000278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rAngAx val="1"/>
    </c:view3D>
    <c:floor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5.8441217650184146E-2"/>
          <c:y val="0.13800559930008738"/>
          <c:w val="0.78895148711252261"/>
          <c:h val="0.80621102362204722"/>
        </c:manualLayout>
      </c:layout>
      <c:bar3DChart>
        <c:barDir val="col"/>
        <c:grouping val="clustered"/>
        <c:ser>
          <c:idx val="4"/>
          <c:order val="0"/>
          <c:tx>
            <c:strRef>
              <c:f>'Foglio 16 '!$B$6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3476624953191418E-2"/>
                  <c:y val="8.8004531886917668E-3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27B-474A-A9A6-7DBA9D3383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16 '!$B$7</c:f>
              <c:numCache>
                <c:formatCode>#,##0</c:formatCode>
                <c:ptCount val="1"/>
                <c:pt idx="0">
                  <c:v>83736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27B-474A-A9A6-7DBA9D338330}"/>
            </c:ext>
          </c:extLst>
        </c:ser>
        <c:ser>
          <c:idx val="0"/>
          <c:order val="1"/>
          <c:tx>
            <c:strRef>
              <c:f>'Foglio 16 '!$C$6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285140562248996E-2"/>
                  <c:y val="1.320067978303776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27B-474A-A9A6-7DBA9D3383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16 '!$C$7</c:f>
              <c:numCache>
                <c:formatCode>#,##0</c:formatCode>
                <c:ptCount val="1"/>
                <c:pt idx="0">
                  <c:v>75856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27B-474A-A9A6-7DBA9D338330}"/>
            </c:ext>
          </c:extLst>
        </c:ser>
        <c:ser>
          <c:idx val="1"/>
          <c:order val="2"/>
          <c:tx>
            <c:strRef>
              <c:f>'Foglio 16 '!$D$6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27B-474A-A9A6-7DBA9D3383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16 '!$D$7</c:f>
              <c:numCache>
                <c:formatCode>#,##0</c:formatCode>
                <c:ptCount val="1"/>
                <c:pt idx="0">
                  <c:v>68120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27B-474A-A9A6-7DBA9D338330}"/>
            </c:ext>
          </c:extLst>
        </c:ser>
        <c:ser>
          <c:idx val="2"/>
          <c:order val="3"/>
          <c:tx>
            <c:strRef>
              <c:f>'Foglio 16 '!$E$6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27B-474A-A9A6-7DBA9D3383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16 '!$E$7</c:f>
              <c:numCache>
                <c:formatCode>#,##0</c:formatCode>
                <c:ptCount val="1"/>
                <c:pt idx="0">
                  <c:v>66684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27B-474A-A9A6-7DBA9D338330}"/>
            </c:ext>
          </c:extLst>
        </c:ser>
        <c:ser>
          <c:idx val="3"/>
          <c:order val="4"/>
          <c:tx>
            <c:strRef>
              <c:f>'Foglio 16 '!$F$6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0024327936517771E-2"/>
                  <c:y val="1.3502827564015149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27B-474A-A9A6-7DBA9D3383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16 '!$F$7</c:f>
              <c:numCache>
                <c:formatCode>#,##0</c:formatCode>
                <c:ptCount val="1"/>
                <c:pt idx="0">
                  <c:v>57351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27B-474A-A9A6-7DBA9D338330}"/>
            </c:ext>
          </c:extLst>
        </c:ser>
        <c:shape val="box"/>
        <c:axId val="175856640"/>
        <c:axId val="175878912"/>
        <c:axId val="0"/>
      </c:bar3DChart>
      <c:catAx>
        <c:axId val="175856640"/>
        <c:scaling>
          <c:orientation val="minMax"/>
        </c:scaling>
        <c:delete val="1"/>
        <c:axPos val="b"/>
        <c:majorGridlines/>
        <c:minorGridlines/>
        <c:numFmt formatCode="General" sourceLinked="1"/>
        <c:tickLblPos val="none"/>
        <c:crossAx val="175878912"/>
        <c:crosses val="autoZero"/>
        <c:auto val="1"/>
        <c:lblAlgn val="ctr"/>
        <c:lblOffset val="100"/>
      </c:catAx>
      <c:valAx>
        <c:axId val="175878912"/>
        <c:scaling>
          <c:orientation val="minMax"/>
        </c:scaling>
        <c:axPos val="l"/>
        <c:majorGridlines/>
        <c:numFmt formatCode="#,##0" sourceLinked="1"/>
        <c:tickLblPos val="nextTo"/>
        <c:crossAx val="17585664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077564055616964"/>
          <c:y val="0.35160633892974236"/>
          <c:w val="0.11056148295200446"/>
          <c:h val="0.2867771996997765"/>
        </c:manualLayout>
      </c:layout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rAngAx val="1"/>
    </c:view3D>
    <c:floor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38"/>
          <c:w val="0.79139879244260802"/>
          <c:h val="0.80621102362204722"/>
        </c:manualLayout>
      </c:layout>
      <c:bar3DChart>
        <c:barDir val="col"/>
        <c:grouping val="clustered"/>
        <c:ser>
          <c:idx val="4"/>
          <c:order val="0"/>
          <c:tx>
            <c:strRef>
              <c:f>'Foglio 17'!$B$6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3476624953191418E-2"/>
                  <c:y val="8.8004531886917668E-3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E6-4576-8A8E-27CF6B10396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17'!$B$7</c:f>
              <c:numCache>
                <c:formatCode>#,##0</c:formatCode>
                <c:ptCount val="1"/>
                <c:pt idx="0">
                  <c:v>212095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6-4576-8A8E-27CF6B10396E}"/>
            </c:ext>
          </c:extLst>
        </c:ser>
        <c:ser>
          <c:idx val="0"/>
          <c:order val="1"/>
          <c:tx>
            <c:strRef>
              <c:f>'Foglio 17'!$C$6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2.9588143807114602E-2"/>
                  <c:y val="1.320061642604347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E6-4576-8A8E-27CF6B10396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17'!$C$7</c:f>
              <c:numCache>
                <c:formatCode>#,##0</c:formatCode>
                <c:ptCount val="1"/>
                <c:pt idx="0">
                  <c:v>184410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9E6-4576-8A8E-27CF6B10396E}"/>
            </c:ext>
          </c:extLst>
        </c:ser>
        <c:ser>
          <c:idx val="1"/>
          <c:order val="2"/>
          <c:tx>
            <c:strRef>
              <c:f>'Foglio 17'!$D$6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E6-4576-8A8E-27CF6B10396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17'!$D$7</c:f>
              <c:numCache>
                <c:formatCode>#,##0</c:formatCode>
                <c:ptCount val="1"/>
                <c:pt idx="0">
                  <c:v>165896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9E6-4576-8A8E-27CF6B10396E}"/>
            </c:ext>
          </c:extLst>
        </c:ser>
        <c:ser>
          <c:idx val="2"/>
          <c:order val="3"/>
          <c:tx>
            <c:strRef>
              <c:f>'Foglio 17'!$E$6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9E6-4576-8A8E-27CF6B10396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17'!$E$7</c:f>
              <c:numCache>
                <c:formatCode>#,##0</c:formatCode>
                <c:ptCount val="1"/>
                <c:pt idx="0">
                  <c:v>149958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9E6-4576-8A8E-27CF6B10396E}"/>
            </c:ext>
          </c:extLst>
        </c:ser>
        <c:ser>
          <c:idx val="3"/>
          <c:order val="4"/>
          <c:tx>
            <c:strRef>
              <c:f>'Foglio 17'!$F$6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9E6-4576-8A8E-27CF6B10396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17'!$F$7</c:f>
              <c:numCache>
                <c:formatCode>#,##0</c:formatCode>
                <c:ptCount val="1"/>
                <c:pt idx="0">
                  <c:v>135451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69E6-4576-8A8E-27CF6B10396E}"/>
            </c:ext>
          </c:extLst>
        </c:ser>
        <c:shape val="box"/>
        <c:axId val="175905024"/>
        <c:axId val="175919104"/>
        <c:axId val="0"/>
      </c:bar3DChart>
      <c:catAx>
        <c:axId val="175905024"/>
        <c:scaling>
          <c:orientation val="minMax"/>
        </c:scaling>
        <c:delete val="1"/>
        <c:axPos val="b"/>
        <c:majorGridlines/>
        <c:minorGridlines/>
        <c:numFmt formatCode="General" sourceLinked="1"/>
        <c:tickLblPos val="none"/>
        <c:crossAx val="175919104"/>
        <c:crosses val="autoZero"/>
        <c:auto val="1"/>
        <c:lblAlgn val="ctr"/>
        <c:lblOffset val="100"/>
      </c:catAx>
      <c:valAx>
        <c:axId val="175919104"/>
        <c:scaling>
          <c:orientation val="minMax"/>
        </c:scaling>
        <c:axPos val="l"/>
        <c:majorGridlines/>
        <c:numFmt formatCode="#,##0" sourceLinked="1"/>
        <c:tickLblPos val="nextTo"/>
        <c:crossAx val="17590502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142458327768658"/>
          <c:y val="0.35593535762451067"/>
          <c:w val="0.10133070418400211"/>
          <c:h val="0.28812908677241938"/>
        </c:manualLayout>
      </c:layout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>
        <c:manualLayout>
          <c:layoutTarget val="inner"/>
          <c:xMode val="edge"/>
          <c:yMode val="edge"/>
          <c:x val="9.2405611883735445E-2"/>
          <c:y val="3.9634156625219324E-2"/>
          <c:w val="0.74430796730795157"/>
          <c:h val="0.88421923244274492"/>
        </c:manualLayout>
      </c:layout>
      <c:lineChart>
        <c:grouping val="standard"/>
        <c:ser>
          <c:idx val="0"/>
          <c:order val="0"/>
          <c:tx>
            <c:strRef>
              <c:f>'Foglio 19'!$C$6</c:f>
              <c:strCache>
                <c:ptCount val="1"/>
                <c:pt idx="0">
                  <c:v>Ricorsi pervenuti</c:v>
                </c:pt>
              </c:strCache>
            </c:strRef>
          </c:tx>
          <c:marker>
            <c:symbol val="diamond"/>
            <c:size val="5"/>
          </c:marker>
          <c:dLbls>
            <c:dLbl>
              <c:idx val="0"/>
              <c:layout>
                <c:manualLayout>
                  <c:x val="-1.6103053455924483E-3"/>
                  <c:y val="1.6604397995130089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365-4792-8CA9-1204C8BC69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1.328351839610414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365-4792-8CA9-1204C8BC69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6103053455923941E-3"/>
                  <c:y val="1.9925277594156177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365-4792-8CA9-1204C8BC69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3816412257441419E-2"/>
                  <c:y val="4.3171434787338189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365-4792-8CA9-1204C8BC69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2.3658636480127202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28-43B2-8914-2F5398AED1A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'Foglio 19'!$D$5:$H$5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'Foglio 19'!$D$6:$H$6</c:f>
              <c:numCache>
                <c:formatCode>#,##0</c:formatCode>
                <c:ptCount val="5"/>
                <c:pt idx="0">
                  <c:v>64665</c:v>
                </c:pt>
                <c:pt idx="1">
                  <c:v>57898</c:v>
                </c:pt>
                <c:pt idx="2">
                  <c:v>60627</c:v>
                </c:pt>
                <c:pt idx="3">
                  <c:v>61632</c:v>
                </c:pt>
                <c:pt idx="4">
                  <c:v>52212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365-4792-8CA9-1204C8BC69AF}"/>
            </c:ext>
          </c:extLst>
        </c:ser>
        <c:ser>
          <c:idx val="1"/>
          <c:order val="1"/>
          <c:tx>
            <c:strRef>
              <c:f>'Foglio 19'!$C$7</c:f>
              <c:strCache>
                <c:ptCount val="1"/>
                <c:pt idx="0">
                  <c:v>Ricorsi definiti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0"/>
                  <c:y val="-2.9887916391234202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365-4792-8CA9-1204C8BC69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1.9925277594156177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365-4792-8CA9-1204C8BC69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9043847258829201E-17"/>
                  <c:y val="-2.6567036792208117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365-4792-8CA9-1204C8BC69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6103053455924483E-3"/>
                  <c:y val="-3.320879599026015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365-4792-8CA9-1204C8BC69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'Foglio 19'!$D$5:$H$5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'Foglio 19'!$D$7:$H$7</c:f>
              <c:numCache>
                <c:formatCode>#,##0</c:formatCode>
                <c:ptCount val="5"/>
                <c:pt idx="0">
                  <c:v>93594</c:v>
                </c:pt>
                <c:pt idx="1">
                  <c:v>85846</c:v>
                </c:pt>
                <c:pt idx="2">
                  <c:v>79175</c:v>
                </c:pt>
                <c:pt idx="3">
                  <c:v>78835</c:v>
                </c:pt>
                <c:pt idx="4">
                  <c:v>69162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365-4792-8CA9-1204C8BC69AF}"/>
            </c:ext>
          </c:extLst>
        </c:ser>
        <c:ser>
          <c:idx val="2"/>
          <c:order val="2"/>
          <c:tx>
            <c:strRef>
              <c:f>'Foglio 19'!$C$8</c:f>
              <c:strCache>
                <c:ptCount val="1"/>
                <c:pt idx="0">
                  <c:v>Ricorsi pendenti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9.661832073554746E-3"/>
                  <c:y val="0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7365-4792-8CA9-1204C8BC69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8309160367773453E-3"/>
                  <c:y val="-1.9925277594156177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7365-4792-8CA9-1204C8BC69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6618320735546766E-3"/>
                  <c:y val="-2.3246157193182133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7365-4792-8CA9-1204C8BC69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1.328351839610414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7365-4792-8CA9-1204C8BC69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2.027883126868040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28-43B2-8914-2F5398AED1A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'Foglio 19'!$D$5:$H$5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'Foglio 19'!$D$8:$H$8</c:f>
              <c:numCache>
                <c:formatCode>#,##0</c:formatCode>
                <c:ptCount val="5"/>
                <c:pt idx="0">
                  <c:v>238729</c:v>
                </c:pt>
                <c:pt idx="1">
                  <c:v>210425</c:v>
                </c:pt>
                <c:pt idx="2">
                  <c:v>191409</c:v>
                </c:pt>
                <c:pt idx="3">
                  <c:v>173968</c:v>
                </c:pt>
                <c:pt idx="4">
                  <c:v>158147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7365-4792-8CA9-1204C8BC69AF}"/>
            </c:ext>
          </c:extLst>
        </c:ser>
        <c:marker val="1"/>
        <c:axId val="176019328"/>
        <c:axId val="176020864"/>
      </c:lineChart>
      <c:catAx>
        <c:axId val="176019328"/>
        <c:scaling>
          <c:orientation val="minMax"/>
        </c:scaling>
        <c:axPos val="b"/>
        <c:numFmt formatCode="General" sourceLinked="1"/>
        <c:tickLblPos val="nextTo"/>
        <c:crossAx val="176020864"/>
        <c:crosses val="autoZero"/>
        <c:auto val="1"/>
        <c:lblAlgn val="ctr"/>
        <c:lblOffset val="100"/>
      </c:catAx>
      <c:valAx>
        <c:axId val="176020864"/>
        <c:scaling>
          <c:orientation val="minMax"/>
        </c:scaling>
        <c:axPos val="l"/>
        <c:majorGridlines/>
        <c:numFmt formatCode="#,##0" sourceLinked="1"/>
        <c:tickLblPos val="nextTo"/>
        <c:crossAx val="176019328"/>
        <c:crosses val="autoZero"/>
        <c:crossBetween val="between"/>
      </c:valAx>
      <c:spPr>
        <a:gradFill>
          <a:gsLst>
            <a:gs pos="0">
              <a:srgbClr val="8488C4">
                <a:alpha val="75000"/>
              </a:srgbClr>
            </a:gs>
            <a:gs pos="53000">
              <a:srgbClr val="D4DEFF"/>
            </a:gs>
            <a:gs pos="100000">
              <a:srgbClr val="D4DEFF"/>
            </a:gs>
            <a:gs pos="100000">
              <a:srgbClr val="96AB94"/>
            </a:gs>
          </a:gsLst>
          <a:lin ang="5400000" scaled="0"/>
        </a:gradFill>
        <a:scene3d>
          <a:camera prst="orthographicFront"/>
          <a:lightRig rig="threePt" dir="t"/>
        </a:scene3d>
        <a:sp3d>
          <a:bevelT/>
        </a:sp3d>
      </c:spPr>
    </c:plotArea>
    <c:legend>
      <c:legendPos val="r"/>
      <c:layout>
        <c:manualLayout>
          <c:xMode val="edge"/>
          <c:yMode val="edge"/>
          <c:x val="0.83766022336374268"/>
          <c:y val="0.4031703502485392"/>
          <c:w val="0.15182733569460741"/>
          <c:h val="0.26862554067531125"/>
        </c:manualLayout>
      </c:layout>
    </c:legend>
    <c:plotVisOnly val="1"/>
    <c:dispBlanksAs val="gap"/>
  </c:chart>
  <c:spPr>
    <a:gradFill>
      <a:gsLst>
        <a:gs pos="0">
          <a:srgbClr val="8488C4">
            <a:alpha val="75000"/>
          </a:srgbClr>
        </a:gs>
        <a:gs pos="53000">
          <a:srgbClr val="D4DEFF"/>
        </a:gs>
        <a:gs pos="98000">
          <a:srgbClr val="D4DEFF"/>
        </a:gs>
        <a:gs pos="100000">
          <a:srgbClr val="96AB94"/>
        </a:gs>
      </a:gsLst>
      <a:lin ang="5400000" scaled="0"/>
    </a:gradFill>
    <a:scene3d>
      <a:camera prst="orthographicFront"/>
      <a:lightRig rig="threePt" dir="t"/>
    </a:scene3d>
    <a:sp3d>
      <a:bevelT/>
    </a:sp3d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layout/>
    </c:title>
    <c:view3D>
      <c:rotX val="30"/>
      <c:perspective val="20"/>
    </c:view3D>
    <c:plotArea>
      <c:layout/>
      <c:pie3DChart>
        <c:varyColors val="1"/>
        <c:ser>
          <c:idx val="0"/>
          <c:order val="0"/>
          <c:tx>
            <c:strRef>
              <c:f>'Foglio 1'!$E$4</c:f>
              <c:strCache>
                <c:ptCount val="1"/>
                <c:pt idx="0">
                  <c:v>Ricorsi definiti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'Foglio 1'!$E$5:$I$5</c:f>
              <c:strCache>
                <c:ptCount val="5"/>
                <c:pt idx="0">
                  <c:v>con sentenza</c:v>
                </c:pt>
                <c:pt idx="1">
                  <c:v>con sent. Breve</c:v>
                </c:pt>
                <c:pt idx="2">
                  <c:v>con decreto decisorio</c:v>
                </c:pt>
                <c:pt idx="3">
                  <c:v>con ord. cautelare</c:v>
                </c:pt>
                <c:pt idx="4">
                  <c:v>con altri provv.ti</c:v>
                </c:pt>
              </c:strCache>
            </c:strRef>
          </c:cat>
          <c:val>
            <c:numRef>
              <c:f>'Foglio 1'!$E$12:$I$12</c:f>
              <c:numCache>
                <c:formatCode>#,##0</c:formatCode>
                <c:ptCount val="5"/>
                <c:pt idx="0">
                  <c:v>6970</c:v>
                </c:pt>
                <c:pt idx="1">
                  <c:v>230</c:v>
                </c:pt>
                <c:pt idx="2">
                  <c:v>1463</c:v>
                </c:pt>
                <c:pt idx="3">
                  <c:v>2806</c:v>
                </c:pt>
                <c:pt idx="4">
                  <c:v>342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89-45BC-B89C-491B2407313F}"/>
            </c:ext>
          </c:extLst>
        </c:ser>
      </c:pie3DChart>
    </c:plotArea>
    <c:legend>
      <c:legendPos val="r"/>
      <c:layout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1000">
              <a:schemeClr val="accent1">
                <a:tint val="44500"/>
                <a:satMod val="160000"/>
              </a:schemeClr>
            </a:gs>
            <a:gs pos="34000">
              <a:schemeClr val="accent1">
                <a:tint val="23500"/>
                <a:satMod val="160000"/>
              </a:schemeClr>
            </a:gs>
          </a:gsLst>
          <a:lin ang="5400000" scaled="0"/>
        </a:gradFill>
        <a:effectLst>
          <a:glow rad="63500">
            <a:schemeClr val="accent1">
              <a:satMod val="175000"/>
              <a:alpha val="40000"/>
            </a:schemeClr>
          </a:glow>
        </a:effectLst>
      </c:spPr>
      <c:txPr>
        <a:bodyPr/>
        <a:lstStyle/>
        <a:p>
          <a:pPr>
            <a:defRPr i="1"/>
          </a:pPr>
          <a:endParaRPr lang="it-IT"/>
        </a:p>
      </c:txPr>
    </c:legend>
    <c:plotVisOnly val="1"/>
    <c:dispBlanksAs val="zero"/>
  </c:chart>
  <c:spPr>
    <a:gradFill>
      <a:gsLst>
        <a:gs pos="0">
          <a:schemeClr val="accent1">
            <a:tint val="66000"/>
            <a:satMod val="160000"/>
          </a:schemeClr>
        </a:gs>
        <a:gs pos="21000">
          <a:schemeClr val="accent1">
            <a:tint val="44500"/>
            <a:satMod val="160000"/>
          </a:schemeClr>
        </a:gs>
        <a:gs pos="34000">
          <a:schemeClr val="accent1">
            <a:tint val="23500"/>
            <a:satMod val="160000"/>
          </a:schemeClr>
        </a:gs>
      </a:gsLst>
      <a:lin ang="5400000" scaled="0"/>
    </a:gradFill>
    <a:effectLst>
      <a:outerShdw blurRad="50800" dist="38100" dir="2700000" algn="tl" rotWithShape="0">
        <a:schemeClr val="tx2">
          <a:lumMod val="40000"/>
          <a:lumOff val="60000"/>
          <a:alpha val="4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rAngAx val="1"/>
    </c:view3D>
    <c:floor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38"/>
          <c:w val="0.77166237397895354"/>
          <c:h val="0.80621102362204722"/>
        </c:manualLayout>
      </c:layout>
      <c:bar3DChart>
        <c:barDir val="col"/>
        <c:grouping val="clustered"/>
        <c:ser>
          <c:idx val="0"/>
          <c:order val="0"/>
          <c:tx>
            <c:strRef>
              <c:f>'Foglio 2'!$B$6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285140562248996E-2"/>
                  <c:y val="1.320067978303776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9CA-4AEA-A5FE-AB4D4887F47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2'!$B$7</c:f>
              <c:numCache>
                <c:formatCode>#,##0</c:formatCode>
                <c:ptCount val="1"/>
                <c:pt idx="0">
                  <c:v>10100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9CA-4AEA-A5FE-AB4D4887F472}"/>
            </c:ext>
          </c:extLst>
        </c:ser>
        <c:ser>
          <c:idx val="1"/>
          <c:order val="1"/>
          <c:tx>
            <c:strRef>
              <c:f>'Foglio 2'!$C$6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9CA-4AEA-A5FE-AB4D4887F47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2'!$C$7</c:f>
              <c:numCache>
                <c:formatCode>#,##0</c:formatCode>
                <c:ptCount val="1"/>
                <c:pt idx="0">
                  <c:v>9343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9CA-4AEA-A5FE-AB4D4887F472}"/>
            </c:ext>
          </c:extLst>
        </c:ser>
        <c:ser>
          <c:idx val="2"/>
          <c:order val="2"/>
          <c:tx>
            <c:strRef>
              <c:f>'Foglio 2'!$D$6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9CA-4AEA-A5FE-AB4D4887F47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2'!$D$7</c:f>
              <c:numCache>
                <c:formatCode>#,##0</c:formatCode>
                <c:ptCount val="1"/>
                <c:pt idx="0">
                  <c:v>10659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9CA-4AEA-A5FE-AB4D4887F472}"/>
            </c:ext>
          </c:extLst>
        </c:ser>
        <c:ser>
          <c:idx val="3"/>
          <c:order val="3"/>
          <c:tx>
            <c:strRef>
              <c:f>'Foglio 2'!$E$6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9CA-4AEA-A5FE-AB4D4887F47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2'!$E$7</c:f>
              <c:numCache>
                <c:formatCode>#,##0</c:formatCode>
                <c:ptCount val="1"/>
                <c:pt idx="0">
                  <c:v>10758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9CA-4AEA-A5FE-AB4D4887F472}"/>
            </c:ext>
          </c:extLst>
        </c:ser>
        <c:ser>
          <c:idx val="4"/>
          <c:order val="4"/>
          <c:tx>
            <c:strRef>
              <c:f>'Foglio 2'!$F$6</c:f>
              <c:strCache>
                <c:ptCount val="1"/>
                <c:pt idx="0">
                  <c:v>2020</c:v>
                </c:pt>
              </c:strCache>
            </c:strRef>
          </c:tx>
          <c:dLbls>
            <c:dLbl>
              <c:idx val="0"/>
              <c:layout>
                <c:manualLayout>
                  <c:x val="1.7867113344500321E-2"/>
                  <c:y val="7.5283692070335475E-3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9CA-4AEA-A5FE-AB4D4887F47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2'!$F$7</c:f>
              <c:numCache>
                <c:formatCode>#,##0</c:formatCode>
                <c:ptCount val="1"/>
                <c:pt idx="0">
                  <c:v>10163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E9CA-4AEA-A5FE-AB4D4887F472}"/>
            </c:ext>
          </c:extLst>
        </c:ser>
        <c:shape val="box"/>
        <c:axId val="173997440"/>
        <c:axId val="165307520"/>
        <c:axId val="0"/>
      </c:bar3DChart>
      <c:catAx>
        <c:axId val="173997440"/>
        <c:scaling>
          <c:orientation val="minMax"/>
        </c:scaling>
        <c:delete val="1"/>
        <c:axPos val="b"/>
        <c:majorGridlines/>
        <c:minorGridlines/>
        <c:numFmt formatCode="General" sourceLinked="1"/>
        <c:tickLblPos val="none"/>
        <c:crossAx val="165307520"/>
        <c:crosses val="autoZero"/>
        <c:auto val="1"/>
        <c:lblAlgn val="ctr"/>
        <c:lblOffset val="100"/>
      </c:catAx>
      <c:valAx>
        <c:axId val="165307520"/>
        <c:scaling>
          <c:orientation val="minMax"/>
        </c:scaling>
        <c:axPos val="l"/>
        <c:majorGridlines/>
        <c:numFmt formatCode="#,##0" sourceLinked="1"/>
        <c:tickLblPos val="nextTo"/>
        <c:crossAx val="173997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610562464738983"/>
          <c:y val="0.37136812994321189"/>
          <c:w val="0.11959359285696766"/>
          <c:h val="0.25726374011358022"/>
        </c:manualLayout>
      </c:layout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rAngAx val="1"/>
    </c:view3D>
    <c:floor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38"/>
          <c:w val="0.78728862595879223"/>
          <c:h val="0.80621102362204722"/>
        </c:manualLayout>
      </c:layout>
      <c:bar3DChart>
        <c:barDir val="col"/>
        <c:grouping val="clustered"/>
        <c:ser>
          <c:idx val="0"/>
          <c:order val="0"/>
          <c:tx>
            <c:strRef>
              <c:f>'Foglio 3'!$B$6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285140562248996E-2"/>
                  <c:y val="1.320067978303776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11B-456E-8DCF-E707C7A0922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3'!$B$7</c:f>
              <c:numCache>
                <c:formatCode>#,##0</c:formatCode>
                <c:ptCount val="1"/>
                <c:pt idx="0">
                  <c:v>9858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11B-456E-8DCF-E707C7A0922E}"/>
            </c:ext>
          </c:extLst>
        </c:ser>
        <c:ser>
          <c:idx val="1"/>
          <c:order val="1"/>
          <c:tx>
            <c:strRef>
              <c:f>'Foglio 3'!$C$6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11B-456E-8DCF-E707C7A0922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3'!$C$7</c:f>
              <c:numCache>
                <c:formatCode>#,##0</c:formatCode>
                <c:ptCount val="1"/>
                <c:pt idx="0">
                  <c:v>9990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11B-456E-8DCF-E707C7A0922E}"/>
            </c:ext>
          </c:extLst>
        </c:ser>
        <c:ser>
          <c:idx val="2"/>
          <c:order val="2"/>
          <c:tx>
            <c:strRef>
              <c:f>'Foglio 3'!$D$6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11B-456E-8DCF-E707C7A0922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3'!$D$7</c:f>
              <c:numCache>
                <c:formatCode>#,##0</c:formatCode>
                <c:ptCount val="1"/>
                <c:pt idx="0">
                  <c:v>11055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11B-456E-8DCF-E707C7A0922E}"/>
            </c:ext>
          </c:extLst>
        </c:ser>
        <c:ser>
          <c:idx val="3"/>
          <c:order val="3"/>
          <c:tx>
            <c:strRef>
              <c:f>'Foglio 3'!$E$6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811B-456E-8DCF-E707C7A0922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3'!$E$7</c:f>
              <c:numCache>
                <c:formatCode>#,##0</c:formatCode>
                <c:ptCount val="1"/>
                <c:pt idx="0">
                  <c:v>12151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11B-456E-8DCF-E707C7A0922E}"/>
            </c:ext>
          </c:extLst>
        </c:ser>
        <c:ser>
          <c:idx val="4"/>
          <c:order val="4"/>
          <c:tx>
            <c:strRef>
              <c:f>'Foglio 3'!$F$6</c:f>
              <c:strCache>
                <c:ptCount val="1"/>
                <c:pt idx="0">
                  <c:v>2020</c:v>
                </c:pt>
              </c:strCache>
            </c:strRef>
          </c:tx>
          <c:dLbls>
            <c:dLbl>
              <c:idx val="0"/>
              <c:layout>
                <c:manualLayout>
                  <c:x val="2.0653864050126286E-2"/>
                  <c:y val="1.2547282011722519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811B-456E-8DCF-E707C7A0922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3'!$F$7</c:f>
              <c:numCache>
                <c:formatCode>#,##0</c:formatCode>
                <c:ptCount val="1"/>
                <c:pt idx="0">
                  <c:v>11811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11B-456E-8DCF-E707C7A0922E}"/>
            </c:ext>
          </c:extLst>
        </c:ser>
        <c:shape val="box"/>
        <c:axId val="174070016"/>
        <c:axId val="174092288"/>
        <c:axId val="0"/>
      </c:bar3DChart>
      <c:catAx>
        <c:axId val="174070016"/>
        <c:scaling>
          <c:orientation val="minMax"/>
        </c:scaling>
        <c:delete val="1"/>
        <c:axPos val="b"/>
        <c:majorGridlines/>
        <c:minorGridlines/>
        <c:numFmt formatCode="General" sourceLinked="1"/>
        <c:tickLblPos val="none"/>
        <c:crossAx val="174092288"/>
        <c:crosses val="autoZero"/>
        <c:auto val="1"/>
        <c:lblAlgn val="ctr"/>
        <c:lblOffset val="100"/>
      </c:catAx>
      <c:valAx>
        <c:axId val="174092288"/>
        <c:scaling>
          <c:orientation val="minMax"/>
        </c:scaling>
        <c:axPos val="l"/>
        <c:majorGridlines/>
        <c:numFmt formatCode="#,##0" sourceLinked="1"/>
        <c:tickLblPos val="nextTo"/>
        <c:crossAx val="174070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631505607253669"/>
          <c:y val="0.37136812994321189"/>
          <c:w val="0.11368494392746362"/>
          <c:h val="0.25726374011358022"/>
        </c:manualLayout>
      </c:layout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rAngAx val="1"/>
    </c:view3D>
    <c:floor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0.11022945995386962"/>
          <c:y val="0.13800559930008738"/>
          <c:w val="0.76991708422811089"/>
          <c:h val="0.80621102362204722"/>
        </c:manualLayout>
      </c:layout>
      <c:bar3DChart>
        <c:barDir val="col"/>
        <c:grouping val="clustered"/>
        <c:ser>
          <c:idx val="4"/>
          <c:order val="0"/>
          <c:tx>
            <c:strRef>
              <c:f>'Foglio 4'!$B$6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3476624953191418E-2"/>
                  <c:y val="8.8004531886917668E-3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92-4EAC-B4FF-9F22E06EEE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4'!$B$7</c:f>
              <c:numCache>
                <c:formatCode>#,##0</c:formatCode>
                <c:ptCount val="1"/>
                <c:pt idx="0">
                  <c:v>26634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D92-4EAC-B4FF-9F22E06EEE38}"/>
            </c:ext>
          </c:extLst>
        </c:ser>
        <c:ser>
          <c:idx val="0"/>
          <c:order val="1"/>
          <c:tx>
            <c:strRef>
              <c:f>'Foglio 4'!$C$6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285140562248996E-2"/>
                  <c:y val="1.320067978303776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92-4EAC-B4FF-9F22E06EEE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4'!$C$7</c:f>
              <c:numCache>
                <c:formatCode>#,##0</c:formatCode>
                <c:ptCount val="1"/>
                <c:pt idx="0">
                  <c:v>26015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D92-4EAC-B4FF-9F22E06EEE38}"/>
            </c:ext>
          </c:extLst>
        </c:ser>
        <c:ser>
          <c:idx val="1"/>
          <c:order val="2"/>
          <c:tx>
            <c:strRef>
              <c:f>'Foglio 4'!$D$6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92-4EAC-B4FF-9F22E06EEE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4'!$D$7</c:f>
              <c:numCache>
                <c:formatCode>#,##0</c:formatCode>
                <c:ptCount val="1"/>
                <c:pt idx="0">
                  <c:v>25513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D92-4EAC-B4FF-9F22E06EEE38}"/>
            </c:ext>
          </c:extLst>
        </c:ser>
        <c:ser>
          <c:idx val="2"/>
          <c:order val="3"/>
          <c:tx>
            <c:strRef>
              <c:f>'Foglio 4'!$E$6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92-4EAC-B4FF-9F22E06EEE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4'!$E$7</c:f>
              <c:numCache>
                <c:formatCode>#,##0</c:formatCode>
                <c:ptCount val="1"/>
                <c:pt idx="0">
                  <c:v>24010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92-4EAC-B4FF-9F22E06EEE38}"/>
            </c:ext>
          </c:extLst>
        </c:ser>
        <c:ser>
          <c:idx val="3"/>
          <c:order val="4"/>
          <c:tx>
            <c:strRef>
              <c:f>'Foglio 4'!$F$6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3D92-4EAC-B4FF-9F22E06EEE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4'!$F$7</c:f>
              <c:numCache>
                <c:formatCode>#,##0</c:formatCode>
                <c:ptCount val="1"/>
                <c:pt idx="0">
                  <c:v>22696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D92-4EAC-B4FF-9F22E06EEE38}"/>
            </c:ext>
          </c:extLst>
        </c:ser>
        <c:shape val="box"/>
        <c:axId val="174236800"/>
        <c:axId val="174238336"/>
        <c:axId val="0"/>
      </c:bar3DChart>
      <c:catAx>
        <c:axId val="174236800"/>
        <c:scaling>
          <c:orientation val="minMax"/>
        </c:scaling>
        <c:delete val="1"/>
        <c:axPos val="b"/>
        <c:majorGridlines/>
        <c:minorGridlines/>
        <c:numFmt formatCode="General" sourceLinked="1"/>
        <c:tickLblPos val="none"/>
        <c:crossAx val="174238336"/>
        <c:crosses val="autoZero"/>
        <c:auto val="1"/>
        <c:lblAlgn val="ctr"/>
        <c:lblOffset val="100"/>
      </c:catAx>
      <c:valAx>
        <c:axId val="174238336"/>
        <c:scaling>
          <c:orientation val="minMax"/>
        </c:scaling>
        <c:axPos val="l"/>
        <c:majorGridlines/>
        <c:numFmt formatCode="#,##0" sourceLinked="1"/>
        <c:tickLblPos val="nextTo"/>
        <c:crossAx val="17423680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187902648532857"/>
          <c:y val="0.3688586735408686"/>
          <c:w val="0.11067227392030562"/>
          <c:h val="0.25726374011358022"/>
        </c:manualLayout>
      </c:layout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rot="0" spcFirstLastPara="1" vertOverflow="ellipsis" vert="horz" wrap="square" anchor="ctr" anchorCtr="1"/>
          <a:lstStyle/>
          <a:p>
            <a:pPr>
              <a:defRPr sz="17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Tempi medi giudizio cautelare</a:t>
            </a:r>
          </a:p>
          <a:p>
            <a:pPr>
              <a:defRPr sz="17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Anni 2016 -2020</a:t>
            </a:r>
          </a:p>
          <a:p>
            <a:pPr>
              <a:defRPr sz="17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sz="1750"/>
          </a:p>
        </c:rich>
      </c:tx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4.3839300064345874E-2"/>
          <c:y val="0.22305555555555537"/>
          <c:w val="0.93604181272182296"/>
          <c:h val="0.5358639545056868"/>
        </c:manualLayout>
      </c:layout>
      <c:lineChart>
        <c:grouping val="standard"/>
        <c:ser>
          <c:idx val="1"/>
          <c:order val="0"/>
          <c:tx>
            <c:strRef>
              <c:f>'Foglio 7'!$C$7</c:f>
              <c:strCache>
                <c:ptCount val="1"/>
                <c:pt idx="0">
                  <c:v>CDS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'Foglio 7'!$D$6:$H$6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'Foglio 7'!$D$7:$H$7</c:f>
              <c:numCache>
                <c:formatCode>_-* #,##0\ _€_-;\-* #,##0\ _€_-;_-* "-"??\ _€_-;_-@_-</c:formatCode>
                <c:ptCount val="5"/>
                <c:pt idx="0">
                  <c:v>65</c:v>
                </c:pt>
                <c:pt idx="1">
                  <c:v>49</c:v>
                </c:pt>
                <c:pt idx="2">
                  <c:v>37</c:v>
                </c:pt>
                <c:pt idx="3">
                  <c:v>41</c:v>
                </c:pt>
                <c:pt idx="4">
                  <c:v>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9-4CEB-86FA-20AA86DC77BF}"/>
            </c:ext>
          </c:extLst>
        </c:ser>
        <c:ser>
          <c:idx val="2"/>
          <c:order val="1"/>
          <c:tx>
            <c:strRef>
              <c:f>'Foglio 7'!$C$8</c:f>
              <c:strCache>
                <c:ptCount val="1"/>
                <c:pt idx="0">
                  <c:v>CGARS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'Foglio 7'!$D$6:$H$6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'Foglio 7'!$D$8:$H$8</c:f>
              <c:numCache>
                <c:formatCode>_-* #,##0\ _€_-;\-* #,##0\ _€_-;_-* "-"??\ _€_-;_-@_-</c:formatCode>
                <c:ptCount val="5"/>
                <c:pt idx="0">
                  <c:v>41</c:v>
                </c:pt>
                <c:pt idx="1">
                  <c:v>35</c:v>
                </c:pt>
                <c:pt idx="2">
                  <c:v>32</c:v>
                </c:pt>
                <c:pt idx="3">
                  <c:v>37</c:v>
                </c:pt>
                <c:pt idx="4">
                  <c:v>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DA9-4CEB-86FA-20AA86DC77BF}"/>
            </c:ext>
          </c:extLst>
        </c:ser>
        <c:ser>
          <c:idx val="3"/>
          <c:order val="2"/>
          <c:tx>
            <c:strRef>
              <c:f>'Foglio 7'!$C$9</c:f>
              <c:strCache>
                <c:ptCount val="1"/>
                <c:pt idx="0">
                  <c:v>TT.AA.RR.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'Foglio 7'!$D$6:$H$6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'Foglio 7'!$D$9:$H$9</c:f>
              <c:numCache>
                <c:formatCode>_-* #,##0\ _€_-;\-* #,##0\ _€_-;_-* "-"??\ _€_-;_-@_-</c:formatCode>
                <c:ptCount val="5"/>
                <c:pt idx="0">
                  <c:v>38</c:v>
                </c:pt>
                <c:pt idx="1">
                  <c:v>39</c:v>
                </c:pt>
                <c:pt idx="2">
                  <c:v>41</c:v>
                </c:pt>
                <c:pt idx="3">
                  <c:v>48.307152875175312</c:v>
                </c:pt>
                <c:pt idx="4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DA9-4CEB-86FA-20AA86DC77BF}"/>
            </c:ext>
          </c:extLst>
        </c:ser>
        <c:dLbls>
          <c:showVal val="1"/>
        </c:dLbls>
        <c:marker val="1"/>
        <c:axId val="174468480"/>
        <c:axId val="174474368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'Foglio 7'!$C$6</c15:sqref>
                        </c15:formulaRef>
                      </c:ext>
                    </c:extLst>
                    <c:strCache>
                      <c:ptCount val="1"/>
                      <c:pt idx="0">
                        <c:v>Sede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17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'Foglio 7'!$D$6:$H$6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'Foglio 7'!$D$6:$H$6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9DA9-4CEB-86FA-20AA86DC77BF}"/>
                  </c:ext>
                </c:extLst>
              </c15:ser>
            </c15:filteredLineSeries>
          </c:ext>
        </c:extLst>
      </c:lineChart>
      <c:catAx>
        <c:axId val="17446848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4474368"/>
        <c:crosses val="autoZero"/>
        <c:auto val="1"/>
        <c:lblAlgn val="ctr"/>
        <c:lblOffset val="100"/>
      </c:catAx>
      <c:valAx>
        <c:axId val="174474368"/>
        <c:scaling>
          <c:orientation val="minMax"/>
          <c:max val="65"/>
          <c:min val="30"/>
        </c:scaling>
        <c:delete val="1"/>
        <c:axPos val="l"/>
        <c:numFmt formatCode="_-* #,##0\ _€_-;\-* #,##0\ _€_-;_-* &quot;-&quot;??\ _€_-;_-@_-" sourceLinked="1"/>
        <c:majorTickMark val="none"/>
        <c:tickLblPos val="none"/>
        <c:crossAx val="174468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750"/>
              <a:t>Tempi medi giudizio cautelare in materia di appalti Anni 2016 -2020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11322828282828344"/>
          <c:y val="3.2407407407407642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2.6474122540128656E-2"/>
          <c:y val="0.21825919560828391"/>
          <c:w val="0.94705175491974281"/>
          <c:h val="0.54050173796974688"/>
        </c:manualLayout>
      </c:layout>
      <c:lineChart>
        <c:grouping val="standard"/>
        <c:ser>
          <c:idx val="1"/>
          <c:order val="0"/>
          <c:tx>
            <c:strRef>
              <c:f>'Foglio 7'!$L$7</c:f>
              <c:strCache>
                <c:ptCount val="1"/>
                <c:pt idx="0">
                  <c:v>CDS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'Foglio 7'!$M$6:$Q$6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'Foglio 7'!$M$7:$Q$7</c:f>
              <c:numCache>
                <c:formatCode>0</c:formatCode>
                <c:ptCount val="5"/>
                <c:pt idx="0">
                  <c:v>63</c:v>
                </c:pt>
                <c:pt idx="1">
                  <c:v>47</c:v>
                </c:pt>
                <c:pt idx="2">
                  <c:v>36</c:v>
                </c:pt>
                <c:pt idx="3">
                  <c:v>37</c:v>
                </c:pt>
                <c:pt idx="4">
                  <c:v>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3D-4D46-B47D-A492DFA5999C}"/>
            </c:ext>
          </c:extLst>
        </c:ser>
        <c:ser>
          <c:idx val="2"/>
          <c:order val="1"/>
          <c:tx>
            <c:strRef>
              <c:f>'Foglio 7'!$L$8</c:f>
              <c:strCache>
                <c:ptCount val="1"/>
                <c:pt idx="0">
                  <c:v>CGARS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'Foglio 7'!$M$6:$Q$6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'Foglio 7'!$M$8:$Q$8</c:f>
              <c:numCache>
                <c:formatCode>0</c:formatCode>
                <c:ptCount val="5"/>
                <c:pt idx="0">
                  <c:v>40</c:v>
                </c:pt>
                <c:pt idx="1">
                  <c:v>30</c:v>
                </c:pt>
                <c:pt idx="2">
                  <c:v>30</c:v>
                </c:pt>
                <c:pt idx="3">
                  <c:v>24</c:v>
                </c:pt>
                <c:pt idx="4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E3D-4D46-B47D-A492DFA5999C}"/>
            </c:ext>
          </c:extLst>
        </c:ser>
        <c:ser>
          <c:idx val="3"/>
          <c:order val="2"/>
          <c:tx>
            <c:strRef>
              <c:f>'Foglio 7'!$L$9</c:f>
              <c:strCache>
                <c:ptCount val="1"/>
                <c:pt idx="0">
                  <c:v>TT.AA.RR.</c:v>
                </c:pt>
              </c:strCache>
            </c:strRef>
          </c:tx>
          <c:spPr>
            <a:ln w="317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'Foglio 7'!$M$6:$Q$6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'Foglio 7'!$M$9:$Q$9</c:f>
              <c:numCache>
                <c:formatCode>0</c:formatCode>
                <c:ptCount val="5"/>
                <c:pt idx="0">
                  <c:v>31</c:v>
                </c:pt>
                <c:pt idx="1">
                  <c:v>32</c:v>
                </c:pt>
                <c:pt idx="2">
                  <c:v>32</c:v>
                </c:pt>
                <c:pt idx="3">
                  <c:v>30</c:v>
                </c:pt>
                <c:pt idx="4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E3D-4D46-B47D-A492DFA5999C}"/>
            </c:ext>
          </c:extLst>
        </c:ser>
        <c:dLbls>
          <c:showVal val="1"/>
        </c:dLbls>
        <c:marker val="1"/>
        <c:axId val="174404736"/>
        <c:axId val="174405888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'Foglio 7'!$L$6</c15:sqref>
                        </c15:formulaRef>
                      </c:ext>
                    </c:extLst>
                    <c:strCache>
                      <c:ptCount val="1"/>
                      <c:pt idx="0">
                        <c:v>SEDE</c:v>
                      </c:pt>
                    </c:strCache>
                  </c:strRef>
                </c:tx>
                <c:spPr>
                  <a:ln w="317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17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'Foglio 7'!$M$6:$Q$6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'Foglio 7'!$M$6:$Q$6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DE3D-4D46-B47D-A492DFA5999C}"/>
                  </c:ext>
                </c:extLst>
              </c15:ser>
            </c15:filteredLineSeries>
          </c:ext>
        </c:extLst>
      </c:lineChart>
      <c:catAx>
        <c:axId val="1744047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4405888"/>
        <c:crosses val="autoZero"/>
        <c:auto val="1"/>
        <c:lblAlgn val="ctr"/>
        <c:lblOffset val="100"/>
      </c:catAx>
      <c:valAx>
        <c:axId val="174405888"/>
        <c:scaling>
          <c:orientation val="minMax"/>
          <c:max val="63"/>
          <c:min val="22"/>
        </c:scaling>
        <c:delete val="1"/>
        <c:axPos val="l"/>
        <c:numFmt formatCode="0" sourceLinked="1"/>
        <c:majorTickMark val="none"/>
        <c:tickLblPos val="none"/>
        <c:crossAx val="174404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Tempi</a:t>
            </a:r>
            <a:r>
              <a:rPr lang="en-US" sz="1200" baseline="0"/>
              <a:t> medi giudizio cautelare in materia dI sanità    Anni 2016-2020</a:t>
            </a:r>
            <a:endParaRPr lang="en-US" sz="1200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'Giudizio cautelare_sanità'!$C$5</c:f>
              <c:strCache>
                <c:ptCount val="1"/>
                <c:pt idx="0">
                  <c:v>CDS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'Giudizio cautelare_sanità'!$D$4:$H$4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'Giudizio cautelare_sanità'!$D$5:$H$5</c:f>
              <c:numCache>
                <c:formatCode>_-* #,##0\ _€_-;\-* #,##0\ _€_-;_-* "-"??\ _€_-;_-@_-</c:formatCode>
                <c:ptCount val="5"/>
                <c:pt idx="0">
                  <c:v>66</c:v>
                </c:pt>
                <c:pt idx="1">
                  <c:v>47</c:v>
                </c:pt>
                <c:pt idx="2">
                  <c:v>35</c:v>
                </c:pt>
                <c:pt idx="3">
                  <c:v>42</c:v>
                </c:pt>
                <c:pt idx="4">
                  <c:v>43</c:v>
                </c:pt>
              </c:numCache>
            </c:numRef>
          </c:val>
        </c:ser>
        <c:ser>
          <c:idx val="1"/>
          <c:order val="1"/>
          <c:tx>
            <c:strRef>
              <c:f>'Giudizio cautelare_sanità'!$C$6</c:f>
              <c:strCache>
                <c:ptCount val="1"/>
                <c:pt idx="0">
                  <c:v>CGARS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'Giudizio cautelare_sanità'!$D$4:$H$4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'Giudizio cautelare_sanità'!$D$6:$H$6</c:f>
              <c:numCache>
                <c:formatCode>_-* #,##0\ _€_-;\-* #,##0\ _€_-;_-* "-"??\ _€_-;_-@_-</c:formatCode>
                <c:ptCount val="5"/>
                <c:pt idx="0">
                  <c:v>36</c:v>
                </c:pt>
                <c:pt idx="1">
                  <c:v>44</c:v>
                </c:pt>
                <c:pt idx="2">
                  <c:v>47</c:v>
                </c:pt>
                <c:pt idx="3">
                  <c:v>60</c:v>
                </c:pt>
                <c:pt idx="4">
                  <c:v>41</c:v>
                </c:pt>
              </c:numCache>
            </c:numRef>
          </c:val>
        </c:ser>
        <c:ser>
          <c:idx val="2"/>
          <c:order val="2"/>
          <c:tx>
            <c:strRef>
              <c:f>'Giudizio cautelare_sanità'!$C$7</c:f>
              <c:strCache>
                <c:ptCount val="1"/>
                <c:pt idx="0">
                  <c:v>TT.AA.RR.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'Giudizio cautelare_sanità'!$D$4:$H$4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'Giudizio cautelare_sanità'!$D$7:$H$7</c:f>
              <c:numCache>
                <c:formatCode>_-* #,##0\ _€_-;\-* #,##0\ _€_-;_-* "-"??\ _€_-;_-@_-</c:formatCode>
                <c:ptCount val="5"/>
                <c:pt idx="0">
                  <c:v>59</c:v>
                </c:pt>
                <c:pt idx="1">
                  <c:v>46</c:v>
                </c:pt>
                <c:pt idx="2">
                  <c:v>56</c:v>
                </c:pt>
                <c:pt idx="3">
                  <c:v>74</c:v>
                </c:pt>
                <c:pt idx="4">
                  <c:v>47</c:v>
                </c:pt>
              </c:numCache>
            </c:numRef>
          </c:val>
        </c:ser>
        <c:gapWidth val="219"/>
        <c:overlap val="-27"/>
        <c:axId val="174630016"/>
        <c:axId val="174631552"/>
      </c:barChart>
      <c:catAx>
        <c:axId val="17463001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4631552"/>
        <c:crosses val="autoZero"/>
        <c:auto val="1"/>
        <c:lblAlgn val="ctr"/>
        <c:lblOffset val="100"/>
      </c:catAx>
      <c:valAx>
        <c:axId val="174631552"/>
        <c:scaling>
          <c:orientation val="minMax"/>
        </c:scaling>
        <c:delete val="1"/>
        <c:axPos val="l"/>
        <c:numFmt formatCode="_-* #,##0\ _€_-;\-* #,##0\ _€_-;_-* &quot;-&quot;??\ _€_-;_-@_-" sourceLinked="1"/>
        <c:majorTickMark val="none"/>
        <c:tickLblPos val="none"/>
        <c:crossAx val="174630016"/>
        <c:crosses val="autoZero"/>
        <c:crossBetween val="between"/>
      </c:valAx>
      <c:spPr>
        <a:solidFill>
          <a:schemeClr val="accent6">
            <a:lumMod val="40000"/>
            <a:lumOff val="60000"/>
          </a:schemeClr>
        </a:solidFill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rotY val="30"/>
      <c:rAngAx val="1"/>
    </c:view3D>
    <c:floor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9.3535571211494126E-2"/>
          <c:y val="7.6058811232666709E-2"/>
          <c:w val="0.8302354310974287"/>
          <c:h val="0.80621102362204722"/>
        </c:manualLayout>
      </c:layout>
      <c:bar3DChart>
        <c:barDir val="col"/>
        <c:grouping val="standard"/>
        <c:ser>
          <c:idx val="1"/>
          <c:order val="0"/>
          <c:tx>
            <c:v>Affari pervenuti</c:v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79C-44BF-9E21-D0E04042CD0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8'!$D$8</c:f>
              <c:numCache>
                <c:formatCode>#,##0</c:formatCode>
                <c:ptCount val="1"/>
                <c:pt idx="0">
                  <c:v>1542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79C-44BF-9E21-D0E04042CD03}"/>
            </c:ext>
          </c:extLst>
        </c:ser>
        <c:ser>
          <c:idx val="2"/>
          <c:order val="1"/>
          <c:tx>
            <c:v>Affari definiti</c:v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79C-44BF-9E21-D0E04042CD0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8'!$L$8</c:f>
              <c:numCache>
                <c:formatCode>#,##0</c:formatCode>
                <c:ptCount val="1"/>
                <c:pt idx="0">
                  <c:v>1649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79C-44BF-9E21-D0E04042CD03}"/>
            </c:ext>
          </c:extLst>
        </c:ser>
        <c:ser>
          <c:idx val="3"/>
          <c:order val="2"/>
          <c:tx>
            <c:v>Affari pendenti</c:v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79C-44BF-9E21-D0E04042CD0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8'!$M$8</c:f>
              <c:numCache>
                <c:formatCode>#,##0</c:formatCode>
                <c:ptCount val="1"/>
                <c:pt idx="0">
                  <c:v>3502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79C-44BF-9E21-D0E04042CD03}"/>
            </c:ext>
          </c:extLst>
        </c:ser>
        <c:shape val="cylinder"/>
        <c:axId val="174760320"/>
        <c:axId val="174761856"/>
        <c:axId val="174607872"/>
      </c:bar3DChart>
      <c:catAx>
        <c:axId val="174760320"/>
        <c:scaling>
          <c:orientation val="minMax"/>
        </c:scaling>
        <c:delete val="1"/>
        <c:axPos val="b"/>
        <c:majorGridlines/>
        <c:minorGridlines/>
        <c:numFmt formatCode="General" sourceLinked="1"/>
        <c:tickLblPos val="none"/>
        <c:crossAx val="174761856"/>
        <c:crosses val="autoZero"/>
        <c:auto val="1"/>
        <c:lblAlgn val="ctr"/>
        <c:lblOffset val="100"/>
      </c:catAx>
      <c:valAx>
        <c:axId val="174761856"/>
        <c:scaling>
          <c:orientation val="minMax"/>
        </c:scaling>
        <c:axPos val="l"/>
        <c:majorGridlines/>
        <c:numFmt formatCode="#,##0" sourceLinked="1"/>
        <c:tickLblPos val="nextTo"/>
        <c:crossAx val="174760320"/>
        <c:crosses val="autoZero"/>
        <c:crossBetween val="between"/>
      </c:valAx>
      <c:serAx>
        <c:axId val="174607872"/>
        <c:scaling>
          <c:orientation val="minMax"/>
        </c:scaling>
        <c:axPos val="b"/>
        <c:tickLblPos val="nextTo"/>
        <c:crossAx val="174761856"/>
        <c:crosses val="autoZero"/>
      </c:serAx>
    </c:plotArea>
    <c:plotVisOnly val="1"/>
    <c:dispBlanksAs val="gap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chemeClr val="accent1"/>
      </a:solidFill>
    </a:ln>
    <a:effectLst>
      <a:outerShdw blurRad="50800" dist="50800" dir="5400000" sx="97000" sy="97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278" l="0.25" r="0.25" t="0.75000000000000278" header="0.30000000000000032" footer="0.30000000000000032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15</xdr:row>
      <xdr:rowOff>57150</xdr:rowOff>
    </xdr:from>
    <xdr:to>
      <xdr:col>6</xdr:col>
      <xdr:colOff>238124</xdr:colOff>
      <xdr:row>29</xdr:row>
      <xdr:rowOff>142875</xdr:rowOff>
    </xdr:to>
    <xdr:graphicFrame macro="">
      <xdr:nvGraphicFramePr>
        <xdr:cNvPr id="8" name="Grafico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15</xdr:row>
      <xdr:rowOff>57151</xdr:rowOff>
    </xdr:from>
    <xdr:to>
      <xdr:col>11</xdr:col>
      <xdr:colOff>219075</xdr:colOff>
      <xdr:row>29</xdr:row>
      <xdr:rowOff>133350</xdr:rowOff>
    </xdr:to>
    <xdr:graphicFrame macro="">
      <xdr:nvGraphicFramePr>
        <xdr:cNvPr id="12" name="Grafico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14087</xdr:rowOff>
    </xdr:from>
    <xdr:to>
      <xdr:col>6</xdr:col>
      <xdr:colOff>552450</xdr:colOff>
      <xdr:row>36</xdr:row>
      <xdr:rowOff>121944</xdr:rowOff>
    </xdr:to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50802</xdr:colOff>
      <xdr:row>17</xdr:row>
      <xdr:rowOff>180975</xdr:rowOff>
    </xdr:from>
    <xdr:to>
      <xdr:col>14</xdr:col>
      <xdr:colOff>165099</xdr:colOff>
      <xdr:row>33</xdr:row>
      <xdr:rowOff>123825</xdr:rowOff>
    </xdr:to>
    <xdr:graphicFrame macro="">
      <xdr:nvGraphicFramePr>
        <xdr:cNvPr id="4" name="Grafico 3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47624</xdr:colOff>
      <xdr:row>2</xdr:row>
      <xdr:rowOff>193674</xdr:rowOff>
    </xdr:from>
    <xdr:to>
      <xdr:col>14</xdr:col>
      <xdr:colOff>142875</xdr:colOff>
      <xdr:row>17</xdr:row>
      <xdr:rowOff>139699</xdr:rowOff>
    </xdr:to>
    <xdr:graphicFrame macro="">
      <xdr:nvGraphicFramePr>
        <xdr:cNvPr id="3" name="Grafico 2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10</xdr:row>
      <xdr:rowOff>30696</xdr:rowOff>
    </xdr:from>
    <xdr:to>
      <xdr:col>6</xdr:col>
      <xdr:colOff>514350</xdr:colOff>
      <xdr:row>36</xdr:row>
      <xdr:rowOff>138553</xdr:rowOff>
    </xdr:to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10</xdr:row>
      <xdr:rowOff>42861</xdr:rowOff>
    </xdr:from>
    <xdr:to>
      <xdr:col>6</xdr:col>
      <xdr:colOff>533400</xdr:colOff>
      <xdr:row>36</xdr:row>
      <xdr:rowOff>164724</xdr:rowOff>
    </xdr:to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33380</xdr:rowOff>
    </xdr:from>
    <xdr:to>
      <xdr:col>6</xdr:col>
      <xdr:colOff>600075</xdr:colOff>
      <xdr:row>36</xdr:row>
      <xdr:rowOff>131432</xdr:rowOff>
    </xdr:to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228597</xdr:colOff>
      <xdr:row>8</xdr:row>
      <xdr:rowOff>100012</xdr:rowOff>
    </xdr:from>
    <xdr:to>
      <xdr:col>8</xdr:col>
      <xdr:colOff>809625</xdr:colOff>
      <xdr:row>28</xdr:row>
      <xdr:rowOff>38100</xdr:rowOff>
    </xdr:to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27934</xdr:rowOff>
    </xdr:from>
    <xdr:to>
      <xdr:col>6</xdr:col>
      <xdr:colOff>485775</xdr:colOff>
      <xdr:row>36</xdr:row>
      <xdr:rowOff>135791</xdr:rowOff>
    </xdr:to>
    <xdr:graphicFrame macro="">
      <xdr:nvGraphicFramePr>
        <xdr:cNvPr id="3" name="Grafic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10</xdr:row>
      <xdr:rowOff>38100</xdr:rowOff>
    </xdr:from>
    <xdr:to>
      <xdr:col>6</xdr:col>
      <xdr:colOff>552451</xdr:colOff>
      <xdr:row>36</xdr:row>
      <xdr:rowOff>145957</xdr:rowOff>
    </xdr:to>
    <xdr:graphicFrame macro="">
      <xdr:nvGraphicFramePr>
        <xdr:cNvPr id="3" name="Grafic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10</xdr:row>
      <xdr:rowOff>9524</xdr:rowOff>
    </xdr:from>
    <xdr:to>
      <xdr:col>6</xdr:col>
      <xdr:colOff>514350</xdr:colOff>
      <xdr:row>36</xdr:row>
      <xdr:rowOff>161925</xdr:rowOff>
    </xdr:to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14</xdr:row>
      <xdr:rowOff>161926</xdr:rowOff>
    </xdr:from>
    <xdr:to>
      <xdr:col>9</xdr:col>
      <xdr:colOff>0</xdr:colOff>
      <xdr:row>33</xdr:row>
      <xdr:rowOff>123826</xdr:rowOff>
    </xdr:to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19051</xdr:colOff>
      <xdr:row>14</xdr:row>
      <xdr:rowOff>171450</xdr:rowOff>
    </xdr:from>
    <xdr:to>
      <xdr:col>17</xdr:col>
      <xdr:colOff>211666</xdr:colOff>
      <xdr:row>33</xdr:row>
      <xdr:rowOff>133351</xdr:rowOff>
    </xdr:to>
    <xdr:graphicFrame macro="">
      <xdr:nvGraphicFramePr>
        <xdr:cNvPr id="3" name="Grafico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10</xdr:row>
      <xdr:rowOff>123825</xdr:rowOff>
    </xdr:from>
    <xdr:to>
      <xdr:col>8</xdr:col>
      <xdr:colOff>66675</xdr:colOff>
      <xdr:row>25</xdr:row>
      <xdr:rowOff>9525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85726</xdr:colOff>
      <xdr:row>8</xdr:row>
      <xdr:rowOff>180976</xdr:rowOff>
    </xdr:from>
    <xdr:to>
      <xdr:col>12</xdr:col>
      <xdr:colOff>428625</xdr:colOff>
      <xdr:row>27</xdr:row>
      <xdr:rowOff>28574</xdr:rowOff>
    </xdr:to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10</xdr:row>
      <xdr:rowOff>46424</xdr:rowOff>
    </xdr:from>
    <xdr:to>
      <xdr:col>6</xdr:col>
      <xdr:colOff>542925</xdr:colOff>
      <xdr:row>36</xdr:row>
      <xdr:rowOff>154281</xdr:rowOff>
    </xdr:to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10</xdr:row>
      <xdr:rowOff>52187</xdr:rowOff>
    </xdr:from>
    <xdr:to>
      <xdr:col>6</xdr:col>
      <xdr:colOff>533401</xdr:colOff>
      <xdr:row>36</xdr:row>
      <xdr:rowOff>160044</xdr:rowOff>
    </xdr:to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Tempi_medi_giudizi_cautelari_appalti_2018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4"/>
  <sheetViews>
    <sheetView topLeftCell="A4" workbookViewId="0">
      <selection activeCell="P16" sqref="P16"/>
    </sheetView>
  </sheetViews>
  <sheetFormatPr defaultRowHeight="15"/>
  <cols>
    <col min="1" max="1" width="7.5703125" customWidth="1"/>
    <col min="2" max="2" width="10.28515625" customWidth="1"/>
    <col min="3" max="3" width="9.85546875" customWidth="1"/>
    <col min="4" max="4" width="9.85546875" bestFit="1" customWidth="1"/>
    <col min="5" max="5" width="10.7109375" customWidth="1"/>
    <col min="6" max="6" width="10.140625" customWidth="1"/>
    <col min="7" max="8" width="10.7109375" customWidth="1"/>
    <col min="9" max="9" width="10.7109375" style="1" customWidth="1"/>
    <col min="10" max="10" width="12.28515625" customWidth="1"/>
    <col min="11" max="11" width="12.7109375" customWidth="1"/>
    <col min="12" max="12" width="10.140625" bestFit="1" customWidth="1"/>
    <col min="13" max="13" width="13" customWidth="1"/>
  </cols>
  <sheetData>
    <row r="1" spans="2:22" s="1" customFormat="1" ht="37.5">
      <c r="B1" s="253" t="s">
        <v>43</v>
      </c>
      <c r="C1" s="253"/>
      <c r="D1" s="253"/>
      <c r="E1" s="253"/>
      <c r="F1" s="253"/>
      <c r="G1" s="253"/>
      <c r="H1" s="253"/>
      <c r="I1" s="253"/>
      <c r="J1" s="253"/>
      <c r="K1" s="253"/>
      <c r="L1" s="36"/>
    </row>
    <row r="2" spans="2:22" ht="18.75">
      <c r="B2" s="254" t="s">
        <v>41</v>
      </c>
      <c r="C2" s="254"/>
      <c r="D2" s="254"/>
      <c r="E2" s="254"/>
      <c r="F2" s="254"/>
      <c r="G2" s="254"/>
      <c r="H2" s="254"/>
      <c r="I2" s="254"/>
      <c r="J2" s="254"/>
      <c r="K2" s="254"/>
      <c r="L2" s="35"/>
    </row>
    <row r="3" spans="2:22" ht="19.5" thickBot="1">
      <c r="B3" s="254" t="s">
        <v>103</v>
      </c>
      <c r="C3" s="254"/>
      <c r="D3" s="254"/>
      <c r="E3" s="254"/>
      <c r="F3" s="254"/>
      <c r="G3" s="254"/>
      <c r="H3" s="254"/>
      <c r="I3" s="254"/>
      <c r="J3" s="254"/>
      <c r="K3" s="254"/>
      <c r="L3" s="35"/>
    </row>
    <row r="4" spans="2:22" ht="16.5" thickTop="1" thickBot="1">
      <c r="B4" s="1"/>
      <c r="C4" s="1"/>
      <c r="D4" s="13"/>
      <c r="E4" s="249" t="s">
        <v>27</v>
      </c>
      <c r="F4" s="250"/>
      <c r="G4" s="250"/>
      <c r="H4" s="250"/>
      <c r="I4" s="251"/>
      <c r="J4" s="252"/>
      <c r="K4" s="1"/>
      <c r="L4" s="1"/>
    </row>
    <row r="5" spans="2:22" ht="52.5" customHeight="1" thickTop="1" thickBot="1">
      <c r="B5" s="14" t="s">
        <v>38</v>
      </c>
      <c r="C5" s="81" t="s">
        <v>66</v>
      </c>
      <c r="D5" s="60" t="s">
        <v>105</v>
      </c>
      <c r="E5" s="41" t="s">
        <v>35</v>
      </c>
      <c r="F5" s="42" t="s">
        <v>36</v>
      </c>
      <c r="G5" s="42" t="s">
        <v>37</v>
      </c>
      <c r="H5" s="42" t="s">
        <v>50</v>
      </c>
      <c r="I5" s="43" t="s">
        <v>49</v>
      </c>
      <c r="J5" s="62" t="s">
        <v>22</v>
      </c>
      <c r="K5" s="61" t="s">
        <v>104</v>
      </c>
      <c r="L5" s="4"/>
    </row>
    <row r="6" spans="2:22" ht="15.75" thickTop="1">
      <c r="B6" s="105">
        <v>2</v>
      </c>
      <c r="C6" s="100">
        <v>1852</v>
      </c>
      <c r="D6" s="106">
        <v>53</v>
      </c>
      <c r="E6" s="240">
        <v>1419</v>
      </c>
      <c r="F6" s="217">
        <v>0</v>
      </c>
      <c r="G6" s="217">
        <v>85</v>
      </c>
      <c r="H6" s="217">
        <v>0</v>
      </c>
      <c r="I6" s="218">
        <f>J6-SUM(E6:H6)</f>
        <v>4</v>
      </c>
      <c r="J6" s="57">
        <v>1508</v>
      </c>
      <c r="K6" s="56">
        <v>1048</v>
      </c>
      <c r="L6" s="5"/>
      <c r="M6" s="30"/>
      <c r="N6" s="1"/>
      <c r="O6" s="1"/>
      <c r="P6" s="1"/>
      <c r="Q6" s="1"/>
      <c r="R6" s="1"/>
      <c r="S6" s="1"/>
      <c r="T6" s="1"/>
      <c r="U6" s="1"/>
      <c r="V6" s="1"/>
    </row>
    <row r="7" spans="2:22">
      <c r="B7" s="95">
        <v>3</v>
      </c>
      <c r="C7" s="100">
        <v>3652</v>
      </c>
      <c r="D7" s="59">
        <v>2069</v>
      </c>
      <c r="E7" s="96">
        <v>1324</v>
      </c>
      <c r="F7" s="54">
        <v>54</v>
      </c>
      <c r="G7" s="54">
        <v>305</v>
      </c>
      <c r="H7" s="54">
        <v>612</v>
      </c>
      <c r="I7" s="218">
        <f t="shared" ref="I7:I11" si="0">J7-SUM(E7:H7)</f>
        <v>100</v>
      </c>
      <c r="J7" s="57">
        <v>2395</v>
      </c>
      <c r="K7" s="56">
        <v>3302</v>
      </c>
      <c r="L7" s="5"/>
      <c r="M7" s="30"/>
      <c r="N7" s="1"/>
      <c r="O7" s="1"/>
      <c r="P7" s="1"/>
      <c r="Q7" s="1"/>
      <c r="R7" s="1"/>
      <c r="S7" s="1"/>
      <c r="T7" s="1"/>
      <c r="U7" s="1"/>
      <c r="V7" s="1"/>
    </row>
    <row r="8" spans="2:22">
      <c r="B8" s="15">
        <v>4</v>
      </c>
      <c r="C8" s="100">
        <v>6671</v>
      </c>
      <c r="D8" s="48">
        <v>2474</v>
      </c>
      <c r="E8" s="44">
        <v>1557</v>
      </c>
      <c r="F8" s="45">
        <v>36</v>
      </c>
      <c r="G8" s="45">
        <v>388</v>
      </c>
      <c r="H8" s="45">
        <v>686</v>
      </c>
      <c r="I8" s="218">
        <f t="shared" si="0"/>
        <v>105</v>
      </c>
      <c r="J8" s="57">
        <v>2772</v>
      </c>
      <c r="K8" s="50">
        <v>6197</v>
      </c>
      <c r="L8" s="5"/>
      <c r="M8" s="30"/>
      <c r="N8" s="1"/>
      <c r="O8" s="1"/>
      <c r="P8" s="1"/>
      <c r="Q8" s="1"/>
      <c r="R8" s="1"/>
      <c r="S8" s="1"/>
      <c r="T8" s="1"/>
      <c r="U8" s="1"/>
      <c r="V8" s="1"/>
    </row>
    <row r="9" spans="2:22" s="1" customFormat="1">
      <c r="B9" s="15">
        <v>5</v>
      </c>
      <c r="C9" s="100">
        <v>4006</v>
      </c>
      <c r="D9" s="48">
        <v>1861</v>
      </c>
      <c r="E9" s="44">
        <v>1115</v>
      </c>
      <c r="F9" s="45">
        <v>33</v>
      </c>
      <c r="G9" s="45">
        <v>260</v>
      </c>
      <c r="H9" s="45">
        <v>481</v>
      </c>
      <c r="I9" s="218">
        <f t="shared" si="0"/>
        <v>46</v>
      </c>
      <c r="J9" s="93">
        <v>1935</v>
      </c>
      <c r="K9" s="50">
        <v>3785</v>
      </c>
      <c r="L9" s="5"/>
      <c r="M9" s="30"/>
    </row>
    <row r="10" spans="2:22">
      <c r="B10" s="18">
        <v>6</v>
      </c>
      <c r="C10" s="101">
        <v>7813</v>
      </c>
      <c r="D10" s="49">
        <v>3697</v>
      </c>
      <c r="E10" s="46">
        <v>1551</v>
      </c>
      <c r="F10" s="47">
        <v>107</v>
      </c>
      <c r="G10" s="47">
        <v>425</v>
      </c>
      <c r="H10" s="47">
        <v>1027</v>
      </c>
      <c r="I10" s="218">
        <f t="shared" si="0"/>
        <v>77</v>
      </c>
      <c r="J10" s="93">
        <v>3187</v>
      </c>
      <c r="K10" s="51">
        <v>8352</v>
      </c>
      <c r="L10" s="5"/>
      <c r="M10" s="30"/>
      <c r="N10" s="1"/>
      <c r="O10" s="1"/>
      <c r="P10" s="1"/>
      <c r="Q10" s="1"/>
      <c r="R10" s="1"/>
      <c r="S10" s="1"/>
      <c r="T10" s="1"/>
      <c r="U10" s="1"/>
      <c r="V10" s="1"/>
    </row>
    <row r="11" spans="2:22" ht="15.75" thickBot="1">
      <c r="B11" s="18" t="s">
        <v>55</v>
      </c>
      <c r="C11" s="232">
        <v>16</v>
      </c>
      <c r="D11" s="49">
        <v>9</v>
      </c>
      <c r="E11" s="46">
        <v>4</v>
      </c>
      <c r="F11" s="47">
        <v>0</v>
      </c>
      <c r="G11" s="47">
        <v>0</v>
      </c>
      <c r="H11" s="47">
        <v>0</v>
      </c>
      <c r="I11" s="218">
        <f t="shared" si="0"/>
        <v>10</v>
      </c>
      <c r="J11" s="94">
        <v>14</v>
      </c>
      <c r="K11" s="51">
        <v>12</v>
      </c>
      <c r="M11" s="30"/>
      <c r="N11" s="1"/>
      <c r="O11" s="1"/>
      <c r="P11" s="1"/>
      <c r="Q11" s="1"/>
      <c r="R11" s="1"/>
      <c r="S11" s="1"/>
      <c r="T11" s="1"/>
      <c r="U11" s="1"/>
      <c r="V11" s="1"/>
    </row>
    <row r="12" spans="2:22" ht="16.5" thickTop="1" thickBot="1">
      <c r="B12" s="200" t="s">
        <v>22</v>
      </c>
      <c r="C12" s="107">
        <f t="shared" ref="C12:K12" si="1">SUM(C6:C11)</f>
        <v>24010</v>
      </c>
      <c r="D12" s="108">
        <f t="shared" si="1"/>
        <v>10163</v>
      </c>
      <c r="E12" s="109">
        <f t="shared" si="1"/>
        <v>6970</v>
      </c>
      <c r="F12" s="110">
        <f t="shared" si="1"/>
        <v>230</v>
      </c>
      <c r="G12" s="110">
        <f t="shared" si="1"/>
        <v>1463</v>
      </c>
      <c r="H12" s="110">
        <f t="shared" si="1"/>
        <v>2806</v>
      </c>
      <c r="I12" s="111">
        <f t="shared" si="1"/>
        <v>342</v>
      </c>
      <c r="J12" s="112">
        <f t="shared" si="1"/>
        <v>11811</v>
      </c>
      <c r="K12" s="113">
        <f t="shared" si="1"/>
        <v>22696</v>
      </c>
      <c r="N12" s="1"/>
      <c r="O12" s="1" t="s">
        <v>135</v>
      </c>
      <c r="P12" s="1">
        <v>22696</v>
      </c>
      <c r="Q12" s="1"/>
      <c r="R12" s="1"/>
      <c r="S12" s="1"/>
      <c r="T12" s="1"/>
      <c r="U12" s="1"/>
      <c r="V12" s="1"/>
    </row>
    <row r="13" spans="2:22" s="1" customFormat="1" ht="15.75" thickTop="1">
      <c r="B13" s="198"/>
      <c r="C13" s="198"/>
      <c r="D13" s="199"/>
      <c r="E13" s="197"/>
      <c r="F13" s="197"/>
      <c r="G13" s="197"/>
      <c r="H13" s="197"/>
      <c r="I13" s="197"/>
      <c r="J13" s="199"/>
      <c r="K13" s="199"/>
      <c r="O13" s="1" t="s">
        <v>136</v>
      </c>
      <c r="P13" s="1">
        <v>11811</v>
      </c>
    </row>
    <row r="14" spans="2:22" s="1" customFormat="1">
      <c r="B14" s="201" t="s">
        <v>106</v>
      </c>
      <c r="C14" s="202" t="s">
        <v>125</v>
      </c>
      <c r="D14" s="202"/>
      <c r="E14" s="202"/>
      <c r="F14" s="202"/>
      <c r="G14" s="202"/>
      <c r="H14" s="203"/>
      <c r="I14" s="197"/>
      <c r="J14" s="199"/>
      <c r="K14" s="199"/>
    </row>
    <row r="15" spans="2:22" s="1" customFormat="1">
      <c r="B15" s="198"/>
      <c r="C15" s="198"/>
      <c r="D15" s="199"/>
      <c r="E15" s="197"/>
      <c r="F15" s="197"/>
      <c r="G15" s="197"/>
      <c r="H15" s="197"/>
      <c r="I15" s="197"/>
      <c r="J15" s="199"/>
      <c r="K15" s="199"/>
      <c r="P15" s="1">
        <f>(P12/P13)*365</f>
        <v>701.38345610024555</v>
      </c>
    </row>
    <row r="16" spans="2:22">
      <c r="B16" s="1"/>
    </row>
    <row r="17" spans="1:12" s="1" customFormat="1">
      <c r="B17"/>
      <c r="C17"/>
      <c r="D17"/>
      <c r="E17"/>
      <c r="F17"/>
      <c r="G17"/>
      <c r="H17"/>
      <c r="J17"/>
      <c r="K17"/>
      <c r="L17"/>
    </row>
    <row r="18" spans="1:12" s="1" customFormat="1">
      <c r="C18"/>
      <c r="D18"/>
      <c r="E18"/>
      <c r="F18"/>
      <c r="G18"/>
      <c r="H18"/>
      <c r="J18"/>
      <c r="K18"/>
      <c r="L18"/>
    </row>
    <row r="19" spans="1:12" s="1" customFormat="1">
      <c r="C19"/>
      <c r="D19"/>
      <c r="E19"/>
      <c r="F19"/>
      <c r="G19"/>
      <c r="H19"/>
      <c r="J19"/>
      <c r="K19"/>
      <c r="L19"/>
    </row>
    <row r="20" spans="1:12" s="1" customFormat="1">
      <c r="C20"/>
      <c r="D20"/>
      <c r="E20"/>
      <c r="F20"/>
      <c r="G20"/>
      <c r="H20"/>
      <c r="J20"/>
      <c r="K20"/>
      <c r="L20"/>
    </row>
    <row r="21" spans="1:12" s="1" customFormat="1">
      <c r="C21"/>
      <c r="D21"/>
      <c r="E21"/>
      <c r="F21"/>
      <c r="G21"/>
      <c r="H21"/>
      <c r="J21"/>
      <c r="K21"/>
      <c r="L21"/>
    </row>
    <row r="22" spans="1:12" s="1" customFormat="1">
      <c r="C22"/>
      <c r="D22"/>
      <c r="E22"/>
      <c r="F22"/>
      <c r="G22"/>
      <c r="H22"/>
      <c r="J22"/>
      <c r="K22"/>
      <c r="L22"/>
    </row>
    <row r="23" spans="1:12" s="1" customFormat="1">
      <c r="C23"/>
      <c r="D23"/>
      <c r="E23"/>
      <c r="F23"/>
      <c r="G23"/>
      <c r="H23"/>
      <c r="J23"/>
      <c r="K23"/>
      <c r="L23"/>
    </row>
    <row r="24" spans="1:12" s="1" customFormat="1">
      <c r="C24"/>
      <c r="D24"/>
      <c r="E24"/>
      <c r="F24"/>
      <c r="G24"/>
      <c r="H24"/>
      <c r="J24"/>
      <c r="K24"/>
      <c r="L24"/>
    </row>
    <row r="25" spans="1:12" s="1" customFormat="1">
      <c r="C25"/>
      <c r="D25"/>
      <c r="E25"/>
      <c r="F25"/>
      <c r="G25"/>
      <c r="H25"/>
      <c r="J25"/>
      <c r="K25"/>
      <c r="L25"/>
    </row>
    <row r="26" spans="1:12" s="1" customFormat="1">
      <c r="C26"/>
      <c r="D26"/>
      <c r="E26"/>
      <c r="F26"/>
      <c r="G26"/>
      <c r="H26"/>
      <c r="J26"/>
      <c r="K26"/>
      <c r="L26"/>
    </row>
    <row r="27" spans="1:12" s="1" customFormat="1">
      <c r="C27"/>
      <c r="D27"/>
      <c r="E27"/>
      <c r="F27"/>
      <c r="G27"/>
      <c r="H27"/>
      <c r="J27"/>
      <c r="K27"/>
      <c r="L27"/>
    </row>
    <row r="28" spans="1:12" s="1" customFormat="1">
      <c r="C28"/>
      <c r="D28"/>
      <c r="E28"/>
      <c r="F28"/>
      <c r="G28"/>
      <c r="H28"/>
      <c r="J28"/>
      <c r="K28"/>
      <c r="L28"/>
    </row>
    <row r="29" spans="1:12" s="1" customFormat="1">
      <c r="C29"/>
      <c r="D29"/>
      <c r="E29"/>
      <c r="F29"/>
      <c r="G29"/>
      <c r="H29"/>
      <c r="J29"/>
      <c r="K29"/>
      <c r="L29"/>
    </row>
    <row r="30" spans="1:12" s="1" customFormat="1" ht="15.75" customHeight="1">
      <c r="A30" s="97"/>
      <c r="C30"/>
      <c r="D30"/>
      <c r="E30"/>
      <c r="F30"/>
      <c r="G30"/>
      <c r="H30"/>
      <c r="J30"/>
      <c r="K30"/>
      <c r="L30" s="97"/>
    </row>
    <row r="31" spans="1:12" s="1" customFormat="1" ht="15.75" customHeight="1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s="1" customFormat="1" ht="15" customHeight="1">
      <c r="A32" s="97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7" s="1" customFormat="1" ht="15" customHeight="1">
      <c r="A33" s="84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84"/>
    </row>
    <row r="34" spans="1:17" s="1" customFormat="1" ht="15" customHeight="1">
      <c r="A34" s="83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3"/>
    </row>
    <row r="35" spans="1:17" s="1" customFormat="1" ht="22.5" customHeight="1">
      <c r="B35" s="83"/>
      <c r="C35" s="83"/>
      <c r="D35" s="83"/>
      <c r="E35" s="83"/>
      <c r="F35" s="83"/>
      <c r="G35" s="83"/>
      <c r="H35" s="83"/>
      <c r="I35" s="83"/>
      <c r="J35" s="83"/>
      <c r="K35" s="83"/>
      <c r="L35"/>
      <c r="M35" s="29"/>
      <c r="N35" s="7"/>
    </row>
    <row r="36" spans="1:17" s="1" customFormat="1" ht="18.75">
      <c r="B36" s="83"/>
      <c r="C36" s="83"/>
      <c r="D36" s="83"/>
      <c r="E36" s="83"/>
      <c r="F36" s="83"/>
      <c r="G36" s="83"/>
      <c r="H36" s="83"/>
      <c r="I36" s="83"/>
      <c r="J36" s="83"/>
      <c r="K36" s="83"/>
      <c r="L36"/>
      <c r="M36" s="12"/>
    </row>
    <row r="37" spans="1:17" ht="18.75">
      <c r="B37" s="10"/>
      <c r="M37" s="12"/>
      <c r="N37" s="1"/>
    </row>
    <row r="38" spans="1:17">
      <c r="A38" s="1"/>
      <c r="B38" s="10"/>
      <c r="M38" s="1"/>
      <c r="N38" s="1"/>
    </row>
    <row r="39" spans="1:17">
      <c r="A39" s="1"/>
      <c r="M39" s="1"/>
      <c r="N39" s="1"/>
      <c r="P39" s="13"/>
      <c r="Q39" s="13"/>
    </row>
    <row r="40" spans="1:17">
      <c r="A40" s="1"/>
      <c r="M40" s="1"/>
      <c r="N40" s="1"/>
    </row>
    <row r="41" spans="1:17">
      <c r="A41" s="1"/>
      <c r="M41" s="1"/>
      <c r="N41" s="1"/>
    </row>
    <row r="42" spans="1:17">
      <c r="A42" s="1"/>
      <c r="M42" s="1"/>
      <c r="N42" s="1"/>
    </row>
    <row r="43" spans="1:17">
      <c r="A43" s="1"/>
      <c r="M43" s="1"/>
      <c r="N43" s="1"/>
    </row>
    <row r="44" spans="1:17">
      <c r="A44" s="1"/>
      <c r="M44" s="1"/>
      <c r="N44" s="1"/>
    </row>
  </sheetData>
  <mergeCells count="4">
    <mergeCell ref="E4:J4"/>
    <mergeCell ref="B1:K1"/>
    <mergeCell ref="B3:K3"/>
    <mergeCell ref="B2:K2"/>
  </mergeCells>
  <pageMargins left="0.70866141732283472" right="0.70866141732283472" top="0.35433070866141736" bottom="0.74803149606299213" header="0.31496062992125984" footer="0.31496062992125984"/>
  <pageSetup paperSize="9" orientation="landscape" r:id="rId1"/>
  <ignoredErrors>
    <ignoredError sqref="J12" formula="1"/>
    <ignoredError sqref="I6:I11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29"/>
  <sheetViews>
    <sheetView workbookViewId="0">
      <selection activeCell="M6" sqref="M6:M7"/>
    </sheetView>
  </sheetViews>
  <sheetFormatPr defaultRowHeight="15"/>
  <cols>
    <col min="2" max="2" width="9.42578125" bestFit="1" customWidth="1"/>
    <col min="3" max="3" width="10.140625" bestFit="1" customWidth="1"/>
    <col min="4" max="4" width="10.7109375" customWidth="1"/>
    <col min="5" max="5" width="7.140625" bestFit="1" customWidth="1"/>
    <col min="6" max="6" width="7.5703125" bestFit="1" customWidth="1"/>
    <col min="7" max="7" width="8.28515625" bestFit="1" customWidth="1"/>
    <col min="8" max="8" width="8.140625" bestFit="1" customWidth="1"/>
    <col min="9" max="9" width="8.5703125" bestFit="1" customWidth="1"/>
    <col min="10" max="10" width="7.140625" customWidth="1"/>
    <col min="11" max="11" width="7" customWidth="1"/>
    <col min="12" max="12" width="8" customWidth="1"/>
    <col min="13" max="13" width="13.7109375" customWidth="1"/>
  </cols>
  <sheetData>
    <row r="1" spans="2:13" ht="37.5" customHeight="1">
      <c r="B1" s="253" t="s">
        <v>43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2:13" ht="18.75">
      <c r="B2" s="254" t="s">
        <v>40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</row>
    <row r="3" spans="2:13" ht="19.5" thickBot="1">
      <c r="B3" s="254" t="s">
        <v>103</v>
      </c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</row>
    <row r="4" spans="2:13" ht="16.5" thickTop="1" thickBot="1">
      <c r="B4" s="67"/>
      <c r="C4" s="67"/>
      <c r="D4" s="67"/>
      <c r="E4" s="274" t="s">
        <v>29</v>
      </c>
      <c r="F4" s="275"/>
      <c r="G4" s="275"/>
      <c r="H4" s="275"/>
      <c r="I4" s="275"/>
      <c r="J4" s="275"/>
      <c r="K4" s="276"/>
      <c r="L4" s="68"/>
      <c r="M4" s="67"/>
    </row>
    <row r="5" spans="2:13" ht="40.5" customHeight="1" thickTop="1" thickBot="1">
      <c r="B5" s="69" t="s">
        <v>38</v>
      </c>
      <c r="C5" s="81" t="s">
        <v>66</v>
      </c>
      <c r="D5" s="70" t="s">
        <v>30</v>
      </c>
      <c r="E5" s="71" t="s">
        <v>31</v>
      </c>
      <c r="F5" s="72" t="s">
        <v>32</v>
      </c>
      <c r="G5" s="72" t="s">
        <v>33</v>
      </c>
      <c r="H5" s="72" t="s">
        <v>34</v>
      </c>
      <c r="I5" s="72" t="s">
        <v>57</v>
      </c>
      <c r="J5" s="72" t="s">
        <v>56</v>
      </c>
      <c r="K5" s="72" t="s">
        <v>51</v>
      </c>
      <c r="L5" s="73" t="s">
        <v>39</v>
      </c>
      <c r="M5" s="64" t="s">
        <v>108</v>
      </c>
    </row>
    <row r="6" spans="2:13">
      <c r="B6" s="117" t="s">
        <v>128</v>
      </c>
      <c r="C6" s="222">
        <v>3565</v>
      </c>
      <c r="D6" s="74">
        <v>1471</v>
      </c>
      <c r="E6" s="75">
        <v>1530</v>
      </c>
      <c r="F6" s="76">
        <v>7</v>
      </c>
      <c r="G6" s="76">
        <v>16</v>
      </c>
      <c r="H6" s="76">
        <v>1</v>
      </c>
      <c r="I6" s="76">
        <v>16</v>
      </c>
      <c r="J6" s="76">
        <v>0</v>
      </c>
      <c r="K6" s="77">
        <f>L6-SUM(E6:J6)</f>
        <v>0</v>
      </c>
      <c r="L6" s="78">
        <v>1570</v>
      </c>
      <c r="M6" s="79">
        <v>3486</v>
      </c>
    </row>
    <row r="7" spans="2:13" ht="15.75" thickBot="1">
      <c r="B7" s="117" t="s">
        <v>129</v>
      </c>
      <c r="C7" s="222">
        <v>29</v>
      </c>
      <c r="D7" s="74">
        <v>71</v>
      </c>
      <c r="E7" s="75">
        <v>0</v>
      </c>
      <c r="F7" s="76">
        <v>4</v>
      </c>
      <c r="G7" s="76">
        <v>0</v>
      </c>
      <c r="H7" s="76">
        <v>0</v>
      </c>
      <c r="I7" s="76">
        <v>0</v>
      </c>
      <c r="J7" s="76">
        <v>68</v>
      </c>
      <c r="K7" s="77">
        <f>L7-SUM(E7:J7)</f>
        <v>7</v>
      </c>
      <c r="L7" s="78">
        <v>79</v>
      </c>
      <c r="M7" s="79">
        <v>16</v>
      </c>
    </row>
    <row r="8" spans="2:13" ht="16.5" thickTop="1" thickBot="1">
      <c r="B8" s="118" t="s">
        <v>22</v>
      </c>
      <c r="C8" s="82">
        <f t="shared" ref="C8:M8" si="0">SUM(C6:C7)</f>
        <v>3594</v>
      </c>
      <c r="D8" s="65">
        <f t="shared" si="0"/>
        <v>1542</v>
      </c>
      <c r="E8" s="16">
        <f t="shared" si="0"/>
        <v>1530</v>
      </c>
      <c r="F8" s="17">
        <f t="shared" si="0"/>
        <v>11</v>
      </c>
      <c r="G8" s="17">
        <f t="shared" si="0"/>
        <v>16</v>
      </c>
      <c r="H8" s="17">
        <f t="shared" si="0"/>
        <v>1</v>
      </c>
      <c r="I8" s="17">
        <f t="shared" si="0"/>
        <v>16</v>
      </c>
      <c r="J8" s="17">
        <f t="shared" si="0"/>
        <v>68</v>
      </c>
      <c r="K8" s="17">
        <f t="shared" si="0"/>
        <v>7</v>
      </c>
      <c r="L8" s="80">
        <f t="shared" si="0"/>
        <v>1649</v>
      </c>
      <c r="M8" s="66">
        <f t="shared" si="0"/>
        <v>3502</v>
      </c>
    </row>
    <row r="9" spans="2:13" ht="15.75" thickTop="1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2:1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30"/>
    </row>
    <row r="12" spans="2:1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2:1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2:1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5"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</row>
    <row r="27" spans="1:15" ht="15" customHeight="1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</row>
    <row r="28" spans="1:15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</row>
    <row r="29" spans="1:15">
      <c r="A29" s="99"/>
      <c r="N29" s="99"/>
      <c r="O29" s="99"/>
    </row>
  </sheetData>
  <mergeCells count="4">
    <mergeCell ref="E4:K4"/>
    <mergeCell ref="B1:M1"/>
    <mergeCell ref="B2:M2"/>
    <mergeCell ref="B3:M3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C7" sqref="C7"/>
    </sheetView>
  </sheetViews>
  <sheetFormatPr defaultRowHeight="15"/>
  <cols>
    <col min="1" max="1" width="7.28515625" style="1" customWidth="1"/>
    <col min="2" max="6" width="12.7109375" customWidth="1"/>
  </cols>
  <sheetData>
    <row r="1" spans="2:7" ht="47.25">
      <c r="B1" s="256" t="s">
        <v>43</v>
      </c>
      <c r="C1" s="256"/>
      <c r="D1" s="256"/>
      <c r="E1" s="256"/>
      <c r="F1" s="256"/>
      <c r="G1" s="10"/>
    </row>
    <row r="2" spans="2:7">
      <c r="B2" s="1"/>
      <c r="C2" s="1"/>
      <c r="D2" s="1"/>
      <c r="E2" s="1"/>
      <c r="F2" s="1"/>
      <c r="G2" s="1"/>
    </row>
    <row r="3" spans="2:7" ht="23.25">
      <c r="B3" s="255" t="s">
        <v>53</v>
      </c>
      <c r="C3" s="255"/>
      <c r="D3" s="255"/>
      <c r="E3" s="255"/>
      <c r="F3" s="255"/>
      <c r="G3" s="10"/>
    </row>
    <row r="4" spans="2:7" ht="23.25">
      <c r="B4" s="255" t="s">
        <v>109</v>
      </c>
      <c r="C4" s="255"/>
      <c r="D4" s="255"/>
      <c r="E4" s="255"/>
      <c r="F4" s="255"/>
      <c r="G4" s="10"/>
    </row>
    <row r="5" spans="2:7" ht="24" thickBot="1">
      <c r="B5" s="3"/>
      <c r="C5" s="3"/>
      <c r="D5" s="3"/>
      <c r="E5" s="3"/>
      <c r="F5" s="3"/>
      <c r="G5" s="1"/>
    </row>
    <row r="6" spans="2:7" ht="24.75" thickTop="1" thickBot="1">
      <c r="B6" s="24">
        <v>2016</v>
      </c>
      <c r="C6" s="24">
        <v>2017</v>
      </c>
      <c r="D6" s="24">
        <v>2018</v>
      </c>
      <c r="E6" s="24">
        <v>2019</v>
      </c>
      <c r="F6" s="24">
        <v>2020</v>
      </c>
      <c r="G6" s="10"/>
    </row>
    <row r="7" spans="2:7" ht="21.75" thickTop="1" thickBot="1">
      <c r="B7" s="114">
        <v>2416</v>
      </c>
      <c r="C7" s="114">
        <v>2403</v>
      </c>
      <c r="D7" s="119">
        <v>2159</v>
      </c>
      <c r="E7" s="119">
        <v>1780</v>
      </c>
      <c r="F7" s="119">
        <v>1542</v>
      </c>
      <c r="G7" s="10"/>
    </row>
    <row r="8" spans="2:7" ht="15.75" thickTop="1">
      <c r="B8" s="1"/>
      <c r="C8" s="1"/>
      <c r="D8" s="1"/>
      <c r="E8" s="1"/>
      <c r="F8" s="1"/>
      <c r="G8" s="1"/>
    </row>
    <row r="9" spans="2:7">
      <c r="B9" s="1"/>
      <c r="C9" s="1"/>
      <c r="D9" s="1"/>
      <c r="E9" s="1"/>
      <c r="F9" s="1"/>
      <c r="G9" s="1"/>
    </row>
    <row r="10" spans="2:7">
      <c r="B10" s="1"/>
      <c r="C10" s="1"/>
      <c r="D10" s="1"/>
      <c r="E10" s="1"/>
      <c r="F10" s="1"/>
      <c r="G10" s="1"/>
    </row>
    <row r="11" spans="2:7">
      <c r="B11" s="1"/>
      <c r="C11" s="1"/>
      <c r="D11" s="1"/>
      <c r="E11" s="1"/>
      <c r="F11" s="1"/>
      <c r="G11" s="1"/>
    </row>
    <row r="12" spans="2:7">
      <c r="B12" s="1"/>
      <c r="C12" s="1"/>
      <c r="D12" s="1"/>
      <c r="E12" s="1"/>
      <c r="F12" s="1"/>
      <c r="G12" s="1"/>
    </row>
    <row r="13" spans="2:7">
      <c r="B13" s="1"/>
      <c r="C13" s="1"/>
      <c r="D13" s="1"/>
      <c r="E13" s="1"/>
      <c r="F13" s="1"/>
      <c r="G13" s="1"/>
    </row>
    <row r="14" spans="2:7">
      <c r="B14" s="1"/>
      <c r="C14" s="1"/>
      <c r="D14" s="1"/>
      <c r="E14" s="1"/>
      <c r="F14" s="1"/>
      <c r="G14" s="1"/>
    </row>
    <row r="15" spans="2:7">
      <c r="B15" s="1"/>
      <c r="C15" s="1"/>
      <c r="D15" s="1"/>
      <c r="E15" s="1"/>
      <c r="F15" s="1"/>
      <c r="G15" s="1"/>
    </row>
    <row r="16" spans="2:7">
      <c r="B16" s="1"/>
      <c r="C16" s="1"/>
      <c r="D16" s="1"/>
      <c r="E16" s="1"/>
      <c r="F16" s="1"/>
      <c r="G16" s="1"/>
    </row>
    <row r="17" spans="2:7">
      <c r="B17" s="1"/>
      <c r="C17" s="1"/>
      <c r="D17" s="1"/>
      <c r="E17" s="1"/>
      <c r="F17" s="1"/>
      <c r="G17" s="1"/>
    </row>
    <row r="18" spans="2:7">
      <c r="B18" s="1"/>
      <c r="C18" s="1"/>
      <c r="D18" s="1"/>
      <c r="E18" s="1"/>
      <c r="F18" s="1"/>
      <c r="G18" s="1"/>
    </row>
    <row r="19" spans="2:7">
      <c r="B19" s="1"/>
      <c r="C19" s="1"/>
      <c r="D19" s="1"/>
      <c r="E19" s="1"/>
      <c r="F19" s="1"/>
      <c r="G19" s="1"/>
    </row>
    <row r="20" spans="2:7">
      <c r="B20" s="1"/>
      <c r="C20" s="1"/>
      <c r="D20" s="1"/>
      <c r="E20" s="1"/>
      <c r="F20" s="1"/>
      <c r="G20" s="1"/>
    </row>
    <row r="21" spans="2:7">
      <c r="B21" s="1"/>
      <c r="C21" s="1"/>
      <c r="D21" s="1"/>
      <c r="E21" s="1"/>
      <c r="F21" s="1"/>
      <c r="G21" s="1"/>
    </row>
    <row r="22" spans="2:7">
      <c r="B22" s="1"/>
      <c r="C22" s="1"/>
      <c r="D22" s="1"/>
      <c r="E22" s="1"/>
      <c r="F22" s="1"/>
      <c r="G22" s="1"/>
    </row>
    <row r="23" spans="2:7">
      <c r="B23" s="1"/>
      <c r="C23" s="1"/>
      <c r="D23" s="1"/>
      <c r="E23" s="1"/>
      <c r="F23" s="1"/>
      <c r="G23" s="1"/>
    </row>
    <row r="24" spans="2:7">
      <c r="B24" s="1"/>
      <c r="C24" s="1"/>
      <c r="D24" s="1"/>
      <c r="E24" s="1"/>
      <c r="F24" s="1"/>
      <c r="G24" s="1"/>
    </row>
    <row r="25" spans="2:7">
      <c r="B25" s="1"/>
      <c r="C25" s="1"/>
      <c r="D25" s="1"/>
      <c r="E25" s="1"/>
      <c r="F25" s="1"/>
      <c r="G25" s="1"/>
    </row>
    <row r="26" spans="2:7">
      <c r="B26" s="1"/>
      <c r="C26" s="1"/>
      <c r="D26" s="1"/>
      <c r="E26" s="1"/>
      <c r="F26" s="1"/>
      <c r="G26" s="1"/>
    </row>
    <row r="27" spans="2:7">
      <c r="B27" s="1"/>
      <c r="C27" s="1"/>
      <c r="D27" s="1"/>
      <c r="E27" s="1"/>
      <c r="F27" s="1"/>
      <c r="G27" s="1"/>
    </row>
    <row r="28" spans="2:7">
      <c r="B28" s="1"/>
      <c r="C28" s="1"/>
      <c r="D28" s="1"/>
      <c r="E28" s="1"/>
      <c r="F28" s="1"/>
      <c r="G28" s="1"/>
    </row>
    <row r="29" spans="2:7">
      <c r="B29" s="1"/>
      <c r="C29" s="1"/>
      <c r="D29" s="1"/>
      <c r="E29" s="1"/>
      <c r="F29" s="1"/>
      <c r="G29" s="1"/>
    </row>
    <row r="30" spans="2:7">
      <c r="B30" s="1"/>
      <c r="C30" s="1"/>
      <c r="D30" s="1"/>
      <c r="E30" s="1"/>
      <c r="F30" s="1"/>
      <c r="G30" s="1"/>
    </row>
    <row r="31" spans="2:7">
      <c r="B31" s="1"/>
      <c r="C31" s="1"/>
      <c r="D31" s="1"/>
      <c r="E31" s="1"/>
      <c r="F31" s="1"/>
      <c r="G31" s="1"/>
    </row>
    <row r="32" spans="2:7">
      <c r="B32" s="1"/>
      <c r="C32" s="1"/>
      <c r="D32" s="1"/>
      <c r="E32" s="1"/>
      <c r="F32" s="1"/>
      <c r="G32" s="1"/>
    </row>
    <row r="33" spans="2:7">
      <c r="B33" s="1"/>
      <c r="C33" s="1"/>
      <c r="D33" s="1"/>
      <c r="E33" s="1"/>
      <c r="F33" s="1"/>
      <c r="G33" s="1"/>
    </row>
    <row r="34" spans="2:7">
      <c r="B34" s="1"/>
      <c r="C34" s="1"/>
      <c r="D34" s="1"/>
      <c r="E34" s="1"/>
      <c r="F34" s="1"/>
      <c r="G34" s="1"/>
    </row>
    <row r="35" spans="2:7">
      <c r="B35" s="1"/>
      <c r="C35" s="1"/>
      <c r="D35" s="1"/>
      <c r="E35" s="1"/>
      <c r="F35" s="1"/>
      <c r="G35" s="1"/>
    </row>
    <row r="36" spans="2:7">
      <c r="B36" s="1"/>
      <c r="C36" s="1"/>
      <c r="D36" s="1"/>
      <c r="E36" s="1"/>
      <c r="F36" s="1"/>
      <c r="G36" s="1"/>
    </row>
    <row r="37" spans="2:7">
      <c r="B37" s="1"/>
      <c r="C37" s="1"/>
      <c r="D37" s="1"/>
      <c r="E37" s="1"/>
      <c r="F37" s="1"/>
      <c r="G37" s="1"/>
    </row>
    <row r="38" spans="2:7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</sheetData>
  <mergeCells count="3">
    <mergeCell ref="B1:F1"/>
    <mergeCell ref="B3:F3"/>
    <mergeCell ref="B4:F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B4" sqref="B4:F4"/>
    </sheetView>
  </sheetViews>
  <sheetFormatPr defaultRowHeight="15"/>
  <cols>
    <col min="1" max="1" width="8" style="1" customWidth="1"/>
    <col min="2" max="6" width="12.7109375" customWidth="1"/>
  </cols>
  <sheetData>
    <row r="1" spans="1:7" ht="47.25">
      <c r="A1" s="10"/>
      <c r="B1" s="256" t="s">
        <v>43</v>
      </c>
      <c r="C1" s="256"/>
      <c r="D1" s="256"/>
      <c r="E1" s="256"/>
      <c r="F1" s="256"/>
      <c r="G1" s="10"/>
    </row>
    <row r="2" spans="1:7">
      <c r="B2" s="1"/>
      <c r="C2" s="1"/>
      <c r="D2" s="1"/>
      <c r="E2" s="1"/>
      <c r="F2" s="1"/>
      <c r="G2" s="1"/>
    </row>
    <row r="3" spans="1:7" ht="23.25">
      <c r="A3" s="10"/>
      <c r="B3" s="255" t="s">
        <v>52</v>
      </c>
      <c r="C3" s="255"/>
      <c r="D3" s="255"/>
      <c r="E3" s="255"/>
      <c r="F3" s="255"/>
      <c r="G3" s="10"/>
    </row>
    <row r="4" spans="1:7" ht="23.25">
      <c r="A4" s="10"/>
      <c r="B4" s="255" t="s">
        <v>109</v>
      </c>
      <c r="C4" s="255"/>
      <c r="D4" s="255"/>
      <c r="E4" s="255"/>
      <c r="F4" s="255"/>
      <c r="G4" s="10"/>
    </row>
    <row r="5" spans="1:7" ht="24" thickBot="1">
      <c r="B5" s="3"/>
      <c r="C5" s="3"/>
      <c r="D5" s="3"/>
      <c r="E5" s="3"/>
      <c r="F5" s="3"/>
      <c r="G5" s="1"/>
    </row>
    <row r="6" spans="1:7" ht="24.75" thickTop="1" thickBot="1">
      <c r="A6" s="10"/>
      <c r="B6" s="24">
        <v>2016</v>
      </c>
      <c r="C6" s="24">
        <v>2017</v>
      </c>
      <c r="D6" s="24">
        <v>2018</v>
      </c>
      <c r="E6" s="24">
        <v>2019</v>
      </c>
      <c r="F6" s="24">
        <v>2020</v>
      </c>
      <c r="G6" s="10"/>
    </row>
    <row r="7" spans="1:7" ht="21.75" thickTop="1" thickBot="1">
      <c r="A7" s="10"/>
      <c r="B7" s="120">
        <v>2188</v>
      </c>
      <c r="C7" s="120">
        <v>2207</v>
      </c>
      <c r="D7" s="120">
        <v>2460</v>
      </c>
      <c r="E7" s="120">
        <v>2595</v>
      </c>
      <c r="F7" s="120">
        <v>1649</v>
      </c>
      <c r="G7" s="10"/>
    </row>
    <row r="8" spans="1:7" ht="15.75" thickTop="1">
      <c r="B8" s="1"/>
      <c r="C8" s="1"/>
      <c r="D8" s="1"/>
      <c r="E8" s="1"/>
      <c r="F8" s="1"/>
      <c r="G8" s="1"/>
    </row>
    <row r="9" spans="1:7">
      <c r="B9" s="1"/>
      <c r="C9" s="1"/>
      <c r="D9" s="1"/>
      <c r="E9" s="1"/>
      <c r="F9" s="1"/>
      <c r="G9" s="1"/>
    </row>
    <row r="10" spans="1:7">
      <c r="B10" s="1"/>
      <c r="C10" s="1"/>
      <c r="D10" s="1"/>
      <c r="E10" s="1"/>
      <c r="F10" s="1"/>
      <c r="G10" s="1"/>
    </row>
    <row r="11" spans="1:7">
      <c r="B11" s="1"/>
      <c r="C11" s="1"/>
      <c r="D11" s="1"/>
      <c r="E11" s="1"/>
      <c r="F11" s="1"/>
      <c r="G11" s="1"/>
    </row>
    <row r="12" spans="1:7">
      <c r="B12" s="1"/>
      <c r="C12" s="1"/>
      <c r="D12" s="1"/>
      <c r="E12" s="1"/>
      <c r="F12" s="1"/>
      <c r="G12" s="1"/>
    </row>
    <row r="13" spans="1:7">
      <c r="B13" s="1"/>
      <c r="C13" s="1"/>
      <c r="D13" s="1"/>
      <c r="E13" s="1"/>
      <c r="F13" s="1"/>
      <c r="G13" s="1"/>
    </row>
    <row r="14" spans="1:7">
      <c r="B14" s="1"/>
      <c r="C14" s="1"/>
      <c r="D14" s="1"/>
      <c r="E14" s="1"/>
      <c r="F14" s="1"/>
      <c r="G14" s="1"/>
    </row>
    <row r="15" spans="1:7">
      <c r="B15" s="1"/>
      <c r="C15" s="1"/>
      <c r="D15" s="1"/>
      <c r="E15" s="1"/>
      <c r="F15" s="1"/>
      <c r="G15" s="1"/>
    </row>
    <row r="16" spans="1:7">
      <c r="B16" s="1"/>
      <c r="C16" s="1"/>
      <c r="D16" s="1"/>
      <c r="E16" s="1"/>
      <c r="F16" s="1"/>
      <c r="G16" s="1"/>
    </row>
    <row r="17" spans="2:7">
      <c r="B17" s="1"/>
      <c r="C17" s="1"/>
      <c r="D17" s="1"/>
      <c r="E17" s="1"/>
      <c r="F17" s="1"/>
      <c r="G17" s="1"/>
    </row>
    <row r="18" spans="2:7">
      <c r="B18" s="1"/>
      <c r="C18" s="1"/>
      <c r="D18" s="1"/>
      <c r="E18" s="1"/>
      <c r="F18" s="1"/>
      <c r="G18" s="1"/>
    </row>
    <row r="19" spans="2:7">
      <c r="B19" s="1"/>
      <c r="C19" s="1"/>
      <c r="D19" s="1"/>
      <c r="E19" s="1"/>
      <c r="F19" s="1"/>
      <c r="G19" s="1"/>
    </row>
    <row r="20" spans="2:7">
      <c r="B20" s="1"/>
      <c r="C20" s="1"/>
      <c r="D20" s="1"/>
      <c r="E20" s="1"/>
      <c r="F20" s="1"/>
      <c r="G20" s="1"/>
    </row>
    <row r="21" spans="2:7">
      <c r="B21" s="1"/>
      <c r="C21" s="1"/>
      <c r="D21" s="1"/>
      <c r="E21" s="1"/>
      <c r="F21" s="1"/>
      <c r="G21" s="1"/>
    </row>
    <row r="22" spans="2:7">
      <c r="B22" s="1"/>
      <c r="C22" s="1"/>
      <c r="D22" s="1"/>
      <c r="E22" s="1"/>
      <c r="F22" s="1"/>
      <c r="G22" s="1"/>
    </row>
    <row r="23" spans="2:7">
      <c r="B23" s="1"/>
      <c r="C23" s="1"/>
      <c r="D23" s="1"/>
      <c r="E23" s="1"/>
      <c r="F23" s="1"/>
      <c r="G23" s="1"/>
    </row>
    <row r="24" spans="2:7">
      <c r="B24" s="1"/>
      <c r="C24" s="1"/>
      <c r="D24" s="1"/>
      <c r="E24" s="1"/>
      <c r="F24" s="1"/>
      <c r="G24" s="1"/>
    </row>
    <row r="25" spans="2:7">
      <c r="B25" s="1"/>
      <c r="C25" s="1"/>
      <c r="D25" s="1"/>
      <c r="E25" s="1"/>
      <c r="F25" s="1"/>
      <c r="G25" s="1"/>
    </row>
    <row r="26" spans="2:7">
      <c r="B26" s="1"/>
      <c r="C26" s="1"/>
      <c r="D26" s="1"/>
      <c r="E26" s="1"/>
      <c r="F26" s="1"/>
      <c r="G26" s="1"/>
    </row>
    <row r="27" spans="2:7">
      <c r="B27" s="1"/>
      <c r="C27" s="1"/>
      <c r="D27" s="1"/>
      <c r="E27" s="1"/>
      <c r="F27" s="1"/>
      <c r="G27" s="1"/>
    </row>
    <row r="28" spans="2:7">
      <c r="B28" s="1"/>
      <c r="C28" s="1"/>
      <c r="D28" s="1"/>
      <c r="E28" s="1"/>
      <c r="F28" s="1"/>
      <c r="G28" s="1"/>
    </row>
    <row r="29" spans="2:7">
      <c r="B29" s="1"/>
      <c r="C29" s="1"/>
      <c r="D29" s="1"/>
      <c r="E29" s="1"/>
      <c r="F29" s="1"/>
      <c r="G29" s="1"/>
    </row>
    <row r="30" spans="2:7">
      <c r="B30" s="1"/>
      <c r="C30" s="1"/>
      <c r="D30" s="1"/>
      <c r="E30" s="1"/>
      <c r="F30" s="1"/>
      <c r="G30" s="1"/>
    </row>
    <row r="31" spans="2:7">
      <c r="B31" s="1"/>
      <c r="C31" s="1"/>
      <c r="D31" s="1"/>
      <c r="E31" s="1"/>
      <c r="F31" s="1"/>
      <c r="G31" s="1"/>
    </row>
    <row r="32" spans="2:7">
      <c r="B32" s="1"/>
      <c r="C32" s="1"/>
      <c r="D32" s="1"/>
      <c r="E32" s="1"/>
      <c r="F32" s="1"/>
      <c r="G32" s="1"/>
    </row>
    <row r="33" spans="2:7">
      <c r="B33" s="1"/>
      <c r="C33" s="1"/>
      <c r="D33" s="1"/>
      <c r="E33" s="1"/>
      <c r="F33" s="1"/>
      <c r="G33" s="1"/>
    </row>
    <row r="34" spans="2:7">
      <c r="B34" s="1"/>
      <c r="C34" s="1"/>
      <c r="D34" s="1"/>
      <c r="E34" s="1"/>
      <c r="F34" s="1"/>
      <c r="G34" s="1"/>
    </row>
    <row r="35" spans="2:7">
      <c r="B35" s="1"/>
      <c r="C35" s="1"/>
      <c r="D35" s="1"/>
      <c r="E35" s="1"/>
      <c r="F35" s="1"/>
      <c r="G35" s="1"/>
    </row>
    <row r="36" spans="2:7">
      <c r="B36" s="1"/>
      <c r="C36" s="1"/>
      <c r="D36" s="1"/>
      <c r="E36" s="1"/>
      <c r="F36" s="1"/>
      <c r="G36" s="1"/>
    </row>
    <row r="37" spans="2:7">
      <c r="B37" s="1"/>
      <c r="C37" s="1"/>
      <c r="D37" s="1"/>
      <c r="E37" s="1"/>
      <c r="F37" s="1"/>
      <c r="G37" s="1"/>
    </row>
    <row r="38" spans="2:7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</sheetData>
  <mergeCells count="3">
    <mergeCell ref="B3:F3"/>
    <mergeCell ref="B1:F1"/>
    <mergeCell ref="B4:F4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41"/>
  <sheetViews>
    <sheetView workbookViewId="0">
      <selection activeCell="B4" sqref="B4:F4"/>
    </sheetView>
  </sheetViews>
  <sheetFormatPr defaultRowHeight="15"/>
  <cols>
    <col min="1" max="1" width="7.85546875" style="1" customWidth="1"/>
    <col min="2" max="6" width="12.7109375" customWidth="1"/>
  </cols>
  <sheetData>
    <row r="1" spans="1:7" ht="47.25">
      <c r="A1" s="10"/>
      <c r="B1" s="256" t="s">
        <v>43</v>
      </c>
      <c r="C1" s="256"/>
      <c r="D1" s="256"/>
      <c r="E1" s="256"/>
      <c r="F1" s="256"/>
      <c r="G1" s="1"/>
    </row>
    <row r="2" spans="1:7">
      <c r="B2" s="1"/>
      <c r="C2" s="1"/>
      <c r="D2" s="1"/>
      <c r="E2" s="1"/>
      <c r="F2" s="1"/>
      <c r="G2" s="1"/>
    </row>
    <row r="3" spans="1:7" ht="23.25">
      <c r="A3" s="10"/>
      <c r="B3" s="255" t="s">
        <v>54</v>
      </c>
      <c r="C3" s="255"/>
      <c r="D3" s="255"/>
      <c r="E3" s="255"/>
      <c r="F3" s="255"/>
      <c r="G3" s="1"/>
    </row>
    <row r="4" spans="1:7" ht="23.25">
      <c r="A4" s="10"/>
      <c r="B4" s="255" t="s">
        <v>109</v>
      </c>
      <c r="C4" s="255"/>
      <c r="D4" s="255"/>
      <c r="E4" s="255"/>
      <c r="F4" s="255"/>
      <c r="G4" s="1"/>
    </row>
    <row r="5" spans="1:7" ht="24" thickBot="1">
      <c r="B5" s="3"/>
      <c r="C5" s="3"/>
      <c r="D5" s="3"/>
      <c r="E5" s="3"/>
      <c r="F5" s="3"/>
      <c r="G5" s="1"/>
    </row>
    <row r="6" spans="1:7" ht="24.75" thickTop="1" thickBot="1">
      <c r="A6" s="10"/>
      <c r="B6" s="24">
        <v>2016</v>
      </c>
      <c r="C6" s="24">
        <v>2017</v>
      </c>
      <c r="D6" s="24">
        <v>2018</v>
      </c>
      <c r="E6" s="24">
        <v>2019</v>
      </c>
      <c r="F6" s="24">
        <v>2020</v>
      </c>
      <c r="G6" s="1"/>
    </row>
    <row r="7" spans="1:7" ht="21.75" thickTop="1" thickBot="1">
      <c r="A7" s="10"/>
      <c r="B7" s="120">
        <v>4343</v>
      </c>
      <c r="C7" s="120">
        <v>4423</v>
      </c>
      <c r="D7" s="120">
        <v>4247</v>
      </c>
      <c r="E7" s="120">
        <v>3594</v>
      </c>
      <c r="F7" s="120">
        <v>3502</v>
      </c>
      <c r="G7" s="1"/>
    </row>
    <row r="8" spans="1:7" ht="15.75" thickTop="1">
      <c r="B8" s="1"/>
      <c r="C8" s="1"/>
      <c r="D8" s="1"/>
      <c r="E8" s="1"/>
      <c r="F8" s="1"/>
      <c r="G8" s="1"/>
    </row>
    <row r="9" spans="1:7">
      <c r="B9" s="1"/>
      <c r="C9" s="1"/>
      <c r="D9" s="1"/>
      <c r="E9" s="1"/>
      <c r="F9" s="1"/>
      <c r="G9" s="1"/>
    </row>
    <row r="10" spans="1:7">
      <c r="B10" s="1"/>
      <c r="C10" s="1"/>
      <c r="D10" s="1"/>
      <c r="E10" s="1"/>
      <c r="F10" s="1"/>
      <c r="G10" s="1"/>
    </row>
    <row r="11" spans="1:7">
      <c r="B11" s="1"/>
      <c r="C11" s="1"/>
      <c r="D11" s="1"/>
      <c r="E11" s="1"/>
      <c r="F11" s="1"/>
      <c r="G11" s="1"/>
    </row>
    <row r="12" spans="1:7">
      <c r="B12" s="1"/>
      <c r="C12" s="1"/>
      <c r="D12" s="1"/>
      <c r="E12" s="1"/>
      <c r="F12" s="1"/>
      <c r="G12" s="1"/>
    </row>
    <row r="13" spans="1:7">
      <c r="B13" s="1"/>
      <c r="C13" s="1"/>
      <c r="D13" s="1"/>
      <c r="E13" s="1"/>
      <c r="F13" s="1"/>
      <c r="G13" s="1"/>
    </row>
    <row r="14" spans="1:7">
      <c r="B14" s="1"/>
      <c r="C14" s="1"/>
      <c r="D14" s="1"/>
      <c r="E14" s="1"/>
      <c r="F14" s="1"/>
      <c r="G14" s="1"/>
    </row>
    <row r="15" spans="1:7">
      <c r="B15" s="1"/>
      <c r="C15" s="1"/>
      <c r="D15" s="1"/>
      <c r="E15" s="1"/>
      <c r="F15" s="1"/>
      <c r="G15" s="1"/>
    </row>
    <row r="16" spans="1:7">
      <c r="B16" s="1"/>
      <c r="C16" s="1"/>
      <c r="D16" s="1"/>
      <c r="E16" s="1"/>
      <c r="F16" s="1"/>
      <c r="G16" s="1"/>
    </row>
    <row r="17" spans="2:15">
      <c r="B17" s="1"/>
      <c r="C17" s="1"/>
      <c r="D17" s="1"/>
      <c r="E17" s="1"/>
      <c r="F17" s="1"/>
      <c r="G17" s="1"/>
    </row>
    <row r="18" spans="2:15">
      <c r="B18" s="1"/>
      <c r="C18" s="1"/>
      <c r="D18" s="1"/>
      <c r="E18" s="1"/>
      <c r="F18" s="1"/>
      <c r="G18" s="1"/>
    </row>
    <row r="19" spans="2:15">
      <c r="B19" s="1"/>
      <c r="C19" s="1"/>
      <c r="D19" s="1"/>
      <c r="E19" s="1"/>
      <c r="F19" s="1"/>
      <c r="G19" s="1"/>
    </row>
    <row r="20" spans="2:15">
      <c r="B20" s="1"/>
      <c r="C20" s="1"/>
      <c r="D20" s="1"/>
      <c r="E20" s="1"/>
      <c r="F20" s="1"/>
      <c r="G20" s="1"/>
    </row>
    <row r="21" spans="2:15">
      <c r="B21" s="1"/>
      <c r="C21" s="1"/>
      <c r="D21" s="1"/>
      <c r="E21" s="1"/>
      <c r="F21" s="1"/>
      <c r="G21" s="1"/>
    </row>
    <row r="22" spans="2:15">
      <c r="B22" s="1"/>
      <c r="C22" s="1"/>
      <c r="D22" s="1"/>
      <c r="E22" s="1"/>
      <c r="F22" s="1"/>
      <c r="G22" s="1"/>
    </row>
    <row r="23" spans="2:15">
      <c r="B23" s="1"/>
      <c r="C23" s="1"/>
      <c r="D23" s="1"/>
      <c r="E23" s="1"/>
      <c r="F23" s="1"/>
      <c r="G23" s="1"/>
    </row>
    <row r="24" spans="2:15">
      <c r="B24" s="1"/>
      <c r="C24" s="1"/>
      <c r="D24" s="1"/>
      <c r="E24" s="1"/>
      <c r="F24" s="1"/>
      <c r="G24" s="1"/>
    </row>
    <row r="25" spans="2:15">
      <c r="B25" s="1"/>
      <c r="C25" s="1"/>
      <c r="D25" s="1"/>
      <c r="E25" s="1"/>
      <c r="F25" s="1"/>
      <c r="G25" s="1"/>
    </row>
    <row r="26" spans="2:15">
      <c r="B26" s="1"/>
      <c r="C26" s="1"/>
      <c r="D26" s="1"/>
      <c r="E26" s="1"/>
      <c r="F26" s="1"/>
      <c r="G26" s="1"/>
      <c r="O26">
        <v>8</v>
      </c>
    </row>
    <row r="27" spans="2:15">
      <c r="B27" s="1"/>
      <c r="C27" s="1"/>
      <c r="D27" s="1"/>
      <c r="E27" s="1"/>
      <c r="F27" s="1"/>
      <c r="G27" s="1"/>
    </row>
    <row r="28" spans="2:15">
      <c r="B28" s="1"/>
      <c r="C28" s="1"/>
      <c r="D28" s="1"/>
      <c r="E28" s="1"/>
      <c r="F28" s="1"/>
      <c r="G28" s="1"/>
    </row>
    <row r="29" spans="2:15">
      <c r="B29" s="1"/>
      <c r="C29" s="1"/>
      <c r="D29" s="1"/>
      <c r="E29" s="1"/>
      <c r="F29" s="1"/>
      <c r="G29" s="1"/>
    </row>
    <row r="30" spans="2:15">
      <c r="B30" s="1"/>
      <c r="C30" s="1"/>
      <c r="D30" s="1"/>
      <c r="E30" s="1"/>
      <c r="F30" s="1"/>
      <c r="G30" s="1"/>
    </row>
    <row r="31" spans="2:15">
      <c r="B31" s="1"/>
      <c r="C31" s="1"/>
      <c r="D31" s="1"/>
      <c r="E31" s="1"/>
      <c r="F31" s="1"/>
      <c r="G31" s="1"/>
    </row>
    <row r="32" spans="2:15">
      <c r="B32" s="1"/>
      <c r="C32" s="1"/>
      <c r="D32" s="1"/>
      <c r="E32" s="1"/>
      <c r="F32" s="1"/>
      <c r="G32" s="1"/>
    </row>
    <row r="33" spans="2:7">
      <c r="B33" s="1"/>
      <c r="C33" s="1"/>
      <c r="D33" s="1"/>
      <c r="E33" s="1"/>
      <c r="F33" s="1"/>
      <c r="G33" s="1"/>
    </row>
    <row r="34" spans="2:7">
      <c r="B34" s="1"/>
      <c r="C34" s="1"/>
      <c r="D34" s="1"/>
      <c r="E34" s="1"/>
      <c r="F34" s="1"/>
      <c r="G34" s="1"/>
    </row>
    <row r="35" spans="2:7">
      <c r="B35" s="1"/>
      <c r="C35" s="1"/>
      <c r="D35" s="1"/>
      <c r="E35" s="1"/>
      <c r="F35" s="1"/>
      <c r="G35" s="1"/>
    </row>
    <row r="36" spans="2:7">
      <c r="B36" s="1"/>
      <c r="C36" s="1"/>
      <c r="D36" s="1"/>
      <c r="E36" s="1"/>
      <c r="F36" s="1"/>
      <c r="G36" s="1"/>
    </row>
    <row r="37" spans="2:7">
      <c r="B37" s="1"/>
      <c r="C37" s="1"/>
      <c r="D37" s="1"/>
      <c r="E37" s="1"/>
      <c r="F37" s="1"/>
      <c r="G37" s="1"/>
    </row>
    <row r="38" spans="2:7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</sheetData>
  <mergeCells count="3">
    <mergeCell ref="B3:F3"/>
    <mergeCell ref="B4:F4"/>
    <mergeCell ref="B1:F1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9"/>
  <sheetViews>
    <sheetView topLeftCell="A10" workbookViewId="0">
      <selection activeCell="H22" sqref="H22"/>
    </sheetView>
  </sheetViews>
  <sheetFormatPr defaultColWidth="9.140625" defaultRowHeight="15"/>
  <cols>
    <col min="1" max="1" width="6" style="1" customWidth="1"/>
    <col min="2" max="2" width="9.140625" style="1"/>
    <col min="3" max="5" width="10.28515625" style="1" customWidth="1"/>
    <col min="6" max="8" width="9.140625" style="1"/>
    <col min="9" max="9" width="11.28515625" style="1" customWidth="1"/>
    <col min="10" max="10" width="11.42578125" style="1" customWidth="1"/>
    <col min="11" max="11" width="10.7109375" style="1" customWidth="1"/>
    <col min="12" max="12" width="13.85546875" style="1" customWidth="1"/>
    <col min="13" max="13" width="13.5703125" style="1" customWidth="1"/>
    <col min="14" max="16384" width="9.140625" style="1"/>
  </cols>
  <sheetData>
    <row r="1" spans="2:13" ht="27">
      <c r="B1" s="277" t="s">
        <v>93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</row>
    <row r="2" spans="2:13" ht="34.5"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2:13" ht="18.75">
      <c r="B3" s="10"/>
      <c r="C3" s="254" t="s">
        <v>40</v>
      </c>
      <c r="D3" s="254"/>
      <c r="E3" s="254"/>
      <c r="F3" s="254"/>
      <c r="G3" s="254"/>
      <c r="H3" s="254"/>
      <c r="I3" s="254"/>
      <c r="J3" s="254"/>
      <c r="K3" s="254"/>
      <c r="L3" s="254"/>
    </row>
    <row r="4" spans="2:13" ht="19.5" thickBot="1">
      <c r="B4" s="10"/>
      <c r="C4" s="254" t="s">
        <v>103</v>
      </c>
      <c r="D4" s="254"/>
      <c r="E4" s="254"/>
      <c r="F4" s="254"/>
      <c r="G4" s="254"/>
      <c r="H4" s="254"/>
      <c r="I4" s="254"/>
      <c r="J4" s="254"/>
      <c r="K4" s="254"/>
      <c r="L4" s="254"/>
    </row>
    <row r="5" spans="2:13" ht="16.5" thickTop="1" thickBot="1">
      <c r="E5" s="274" t="s">
        <v>29</v>
      </c>
      <c r="F5" s="275"/>
      <c r="G5" s="275"/>
      <c r="H5" s="275"/>
      <c r="I5" s="275"/>
      <c r="J5" s="275"/>
      <c r="K5" s="276"/>
      <c r="L5" s="150"/>
    </row>
    <row r="6" spans="2:13" ht="39.75" thickTop="1" thickBot="1">
      <c r="B6" s="151" t="s">
        <v>94</v>
      </c>
      <c r="C6" s="152" t="s">
        <v>67</v>
      </c>
      <c r="D6" s="153" t="s">
        <v>30</v>
      </c>
      <c r="E6" s="154" t="s">
        <v>31</v>
      </c>
      <c r="F6" s="155" t="s">
        <v>32</v>
      </c>
      <c r="G6" s="155" t="s">
        <v>33</v>
      </c>
      <c r="H6" s="155" t="s">
        <v>34</v>
      </c>
      <c r="I6" s="155" t="s">
        <v>95</v>
      </c>
      <c r="J6" s="155" t="s">
        <v>96</v>
      </c>
      <c r="K6" s="155" t="s">
        <v>51</v>
      </c>
      <c r="L6" s="156" t="s">
        <v>39</v>
      </c>
      <c r="M6" s="64" t="s">
        <v>108</v>
      </c>
    </row>
    <row r="7" spans="2:13" ht="15.75" thickBot="1">
      <c r="B7" s="157" t="s">
        <v>97</v>
      </c>
      <c r="C7" s="162">
        <v>306</v>
      </c>
      <c r="D7" s="158">
        <v>478</v>
      </c>
      <c r="E7" s="159">
        <v>326</v>
      </c>
      <c r="F7" s="55">
        <v>0</v>
      </c>
      <c r="G7" s="55">
        <v>9</v>
      </c>
      <c r="H7" s="55">
        <v>0</v>
      </c>
      <c r="I7" s="55">
        <v>0</v>
      </c>
      <c r="J7" s="55">
        <v>0</v>
      </c>
      <c r="K7" s="160">
        <f>L7-SUM(E7:J7)</f>
        <v>0</v>
      </c>
      <c r="L7" s="161">
        <v>335</v>
      </c>
      <c r="M7" s="162">
        <v>446</v>
      </c>
    </row>
    <row r="8" spans="2:13" ht="15.75" thickTop="1"/>
    <row r="12" spans="2:13" ht="18.75">
      <c r="C12" s="254" t="s">
        <v>41</v>
      </c>
      <c r="D12" s="254"/>
      <c r="E12" s="254"/>
      <c r="F12" s="254"/>
      <c r="G12" s="254"/>
      <c r="H12" s="254"/>
      <c r="I12" s="254"/>
      <c r="J12" s="254"/>
      <c r="K12" s="254"/>
      <c r="L12" s="254"/>
    </row>
    <row r="13" spans="2:13" ht="19.5" thickBot="1">
      <c r="C13" s="254" t="s">
        <v>103</v>
      </c>
      <c r="D13" s="254"/>
      <c r="E13" s="254"/>
      <c r="F13" s="254"/>
      <c r="G13" s="254"/>
      <c r="H13" s="254"/>
      <c r="I13" s="254"/>
      <c r="J13" s="254"/>
      <c r="K13" s="254"/>
      <c r="L13" s="254"/>
    </row>
    <row r="14" spans="2:13" ht="16.5" thickTop="1" thickBot="1">
      <c r="E14" s="13"/>
      <c r="F14" s="249" t="s">
        <v>27</v>
      </c>
      <c r="G14" s="250"/>
      <c r="H14" s="250"/>
      <c r="I14" s="250"/>
      <c r="J14" s="251"/>
      <c r="K14" s="252"/>
    </row>
    <row r="15" spans="2:13" ht="39.75" thickTop="1" thickBot="1">
      <c r="C15" s="163" t="s">
        <v>94</v>
      </c>
      <c r="D15" s="152" t="s">
        <v>66</v>
      </c>
      <c r="E15" s="164" t="s">
        <v>110</v>
      </c>
      <c r="F15" s="154" t="s">
        <v>35</v>
      </c>
      <c r="G15" s="155" t="s">
        <v>36</v>
      </c>
      <c r="H15" s="155" t="s">
        <v>37</v>
      </c>
      <c r="I15" s="155" t="s">
        <v>50</v>
      </c>
      <c r="J15" s="165" t="s">
        <v>49</v>
      </c>
      <c r="K15" s="166" t="s">
        <v>22</v>
      </c>
      <c r="L15" s="64" t="s">
        <v>104</v>
      </c>
    </row>
    <row r="16" spans="2:13" ht="15.75" thickBot="1">
      <c r="C16" s="167">
        <v>1</v>
      </c>
      <c r="D16" s="172">
        <v>1742</v>
      </c>
      <c r="E16" s="168">
        <v>1118</v>
      </c>
      <c r="F16" s="169">
        <v>932</v>
      </c>
      <c r="G16" s="160">
        <v>17</v>
      </c>
      <c r="H16" s="160">
        <v>70</v>
      </c>
      <c r="I16" s="160">
        <v>361</v>
      </c>
      <c r="J16" s="170">
        <f>K16-SUM(F16:I16)</f>
        <v>30</v>
      </c>
      <c r="K16" s="171">
        <v>1410</v>
      </c>
      <c r="L16" s="172">
        <v>1465</v>
      </c>
    </row>
    <row r="17" spans="1:14" ht="15.75" thickTop="1"/>
    <row r="18" spans="1:14" ht="15" customHeight="1"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4"/>
    </row>
    <row r="19" spans="1:14">
      <c r="A19" s="174"/>
      <c r="B19" s="201" t="s">
        <v>106</v>
      </c>
      <c r="C19" s="202" t="s">
        <v>125</v>
      </c>
      <c r="D19" s="202"/>
      <c r="E19" s="202"/>
      <c r="F19" s="202"/>
      <c r="G19" s="202"/>
      <c r="H19" s="203"/>
      <c r="I19" s="197"/>
      <c r="J19" s="199"/>
      <c r="K19" s="199"/>
    </row>
    <row r="20" spans="1:14">
      <c r="A20" s="174"/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</row>
    <row r="22" spans="1:14">
      <c r="L22" s="1" t="s">
        <v>135</v>
      </c>
      <c r="M22" s="1" t="s">
        <v>136</v>
      </c>
    </row>
    <row r="23" spans="1:14">
      <c r="L23" s="1">
        <v>1465</v>
      </c>
      <c r="M23" s="1">
        <v>1410</v>
      </c>
      <c r="N23" s="1">
        <f>(L23/M23)*365</f>
        <v>379.2375886524822</v>
      </c>
    </row>
    <row r="35" spans="2:17" ht="37.5">
      <c r="M35" s="147"/>
      <c r="N35" s="7"/>
    </row>
    <row r="36" spans="2:17" ht="18.75">
      <c r="B36" s="10"/>
      <c r="M36" s="12"/>
    </row>
    <row r="37" spans="2:17" ht="18.75">
      <c r="B37" s="10"/>
      <c r="M37" s="12"/>
    </row>
    <row r="39" spans="2:17">
      <c r="P39" s="13"/>
      <c r="Q39" s="13"/>
    </row>
  </sheetData>
  <mergeCells count="7">
    <mergeCell ref="F14:K14"/>
    <mergeCell ref="B1:M1"/>
    <mergeCell ref="C3:L3"/>
    <mergeCell ref="C4:L4"/>
    <mergeCell ref="E5:K5"/>
    <mergeCell ref="C12:L12"/>
    <mergeCell ref="C13:L13"/>
  </mergeCells>
  <pageMargins left="0.7" right="0.7" top="0.75" bottom="0.75" header="0.3" footer="0.3"/>
  <pageSetup paperSize="9" scale="6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"/>
  <sheetViews>
    <sheetView workbookViewId="0">
      <selection activeCell="H10" sqref="H10"/>
    </sheetView>
  </sheetViews>
  <sheetFormatPr defaultColWidth="9.140625" defaultRowHeight="15"/>
  <cols>
    <col min="1" max="1" width="15.5703125" style="1" bestFit="1" customWidth="1"/>
    <col min="2" max="2" width="10.7109375" style="1" bestFit="1" customWidth="1"/>
    <col min="3" max="3" width="17.5703125" style="1" customWidth="1"/>
    <col min="4" max="4" width="10.85546875" style="1" bestFit="1" customWidth="1"/>
    <col min="5" max="5" width="23.5703125" style="1" bestFit="1" customWidth="1"/>
    <col min="6" max="6" width="23.140625" style="1" bestFit="1" customWidth="1"/>
    <col min="7" max="7" width="22" style="1" customWidth="1"/>
    <col min="8" max="8" width="13.28515625" style="1" customWidth="1"/>
    <col min="9" max="16384" width="9.140625" style="1"/>
  </cols>
  <sheetData>
    <row r="1" spans="1:8" ht="33.75">
      <c r="A1" s="278" t="s">
        <v>93</v>
      </c>
      <c r="B1" s="278"/>
      <c r="C1" s="278"/>
      <c r="D1" s="278"/>
      <c r="E1" s="278"/>
      <c r="F1" s="278"/>
      <c r="G1" s="278"/>
      <c r="H1" s="278"/>
    </row>
    <row r="2" spans="1:8" ht="30" thickBot="1">
      <c r="A2" s="260" t="s">
        <v>68</v>
      </c>
      <c r="B2" s="260"/>
      <c r="C2" s="260"/>
      <c r="D2" s="260"/>
      <c r="E2" s="260"/>
      <c r="F2" s="260"/>
      <c r="G2" s="260"/>
      <c r="H2" s="260"/>
    </row>
    <row r="3" spans="1:8">
      <c r="A3" s="279" t="s">
        <v>103</v>
      </c>
      <c r="B3" s="280"/>
      <c r="C3" s="280"/>
      <c r="D3" s="280"/>
      <c r="E3" s="280"/>
      <c r="F3" s="280"/>
      <c r="G3" s="280"/>
      <c r="H3" s="281"/>
    </row>
    <row r="4" spans="1:8">
      <c r="A4" s="175"/>
      <c r="B4" s="121"/>
      <c r="C4" s="282" t="s">
        <v>69</v>
      </c>
      <c r="D4" s="282"/>
      <c r="E4" s="282"/>
      <c r="F4" s="282"/>
      <c r="G4" s="282"/>
      <c r="H4" s="176"/>
    </row>
    <row r="5" spans="1:8" ht="45">
      <c r="A5" s="177" t="s">
        <v>94</v>
      </c>
      <c r="B5" s="183" t="s">
        <v>98</v>
      </c>
      <c r="C5" s="184" t="s">
        <v>79</v>
      </c>
      <c r="D5" s="184" t="s">
        <v>99</v>
      </c>
      <c r="E5" s="184" t="s">
        <v>100</v>
      </c>
      <c r="F5" s="184" t="s">
        <v>82</v>
      </c>
      <c r="G5" s="184" t="s">
        <v>101</v>
      </c>
      <c r="H5" s="185" t="s">
        <v>102</v>
      </c>
    </row>
    <row r="6" spans="1:8" ht="15.75" thickBot="1">
      <c r="A6" s="178">
        <v>1</v>
      </c>
      <c r="B6" s="179">
        <v>1465</v>
      </c>
      <c r="C6" s="180">
        <v>45</v>
      </c>
      <c r="D6" s="180">
        <v>3</v>
      </c>
      <c r="E6" s="180">
        <v>8</v>
      </c>
      <c r="F6" s="181">
        <v>6</v>
      </c>
      <c r="G6" s="180">
        <v>8</v>
      </c>
      <c r="H6" s="182">
        <f>B6-SUM(C6:G6)</f>
        <v>1395</v>
      </c>
    </row>
    <row r="8" spans="1:8" ht="15" customHeight="1">
      <c r="A8" s="258" t="s">
        <v>70</v>
      </c>
      <c r="B8" s="258"/>
      <c r="C8" s="258"/>
      <c r="D8" s="258"/>
      <c r="E8" s="258"/>
      <c r="F8" s="258"/>
      <c r="G8" s="258"/>
      <c r="H8" s="258"/>
    </row>
    <row r="9" spans="1:8" ht="45.75" customHeight="1">
      <c r="A9" s="258" t="s">
        <v>130</v>
      </c>
      <c r="B9" s="258"/>
      <c r="C9" s="258"/>
      <c r="D9" s="258"/>
      <c r="E9" s="258"/>
      <c r="F9" s="258"/>
      <c r="G9" s="258"/>
      <c r="H9" s="258"/>
    </row>
    <row r="10" spans="1:8">
      <c r="A10" s="257" t="s">
        <v>85</v>
      </c>
      <c r="B10" s="257"/>
      <c r="C10" s="257"/>
      <c r="D10" s="257"/>
      <c r="E10" s="257"/>
    </row>
  </sheetData>
  <mergeCells count="7">
    <mergeCell ref="A10:E10"/>
    <mergeCell ref="A1:H1"/>
    <mergeCell ref="A2:H2"/>
    <mergeCell ref="A3:H3"/>
    <mergeCell ref="C4:G4"/>
    <mergeCell ref="A8:H8"/>
    <mergeCell ref="A9:H9"/>
  </mergeCells>
  <pageMargins left="0.7" right="0.7" top="0.75" bottom="0.75" header="0.3" footer="0.3"/>
  <pageSetup paperSize="9"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8"/>
  <sheetViews>
    <sheetView tabSelected="1" topLeftCell="A13" workbookViewId="0">
      <selection activeCell="S16" sqref="S16"/>
    </sheetView>
  </sheetViews>
  <sheetFormatPr defaultRowHeight="15"/>
  <cols>
    <col min="1" max="1" width="35.140625" bestFit="1" customWidth="1"/>
    <col min="2" max="2" width="11.28515625" bestFit="1" customWidth="1"/>
    <col min="3" max="3" width="12.5703125" bestFit="1" customWidth="1"/>
    <col min="4" max="4" width="9.85546875" customWidth="1"/>
    <col min="5" max="5" width="12" bestFit="1" customWidth="1"/>
    <col min="6" max="6" width="12" style="1" bestFit="1" customWidth="1"/>
    <col min="7" max="7" width="11" bestFit="1" customWidth="1"/>
    <col min="8" max="8" width="12" bestFit="1" customWidth="1"/>
    <col min="9" max="9" width="15.7109375" customWidth="1"/>
    <col min="10" max="10" width="14.42578125" customWidth="1"/>
  </cols>
  <sheetData>
    <row r="1" spans="1:17" s="1" customFormat="1" ht="22.5" customHeight="1">
      <c r="A1" s="277" t="s">
        <v>44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38"/>
    </row>
    <row r="2" spans="1:17" ht="18" customHeight="1" thickBot="1">
      <c r="A2" s="286" t="s">
        <v>111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37"/>
    </row>
    <row r="3" spans="1:17" ht="15.75" customHeight="1" thickTop="1" thickBot="1">
      <c r="A3" s="88"/>
      <c r="B3" s="88"/>
      <c r="C3" s="88"/>
      <c r="D3" s="283" t="s">
        <v>27</v>
      </c>
      <c r="E3" s="284"/>
      <c r="F3" s="284"/>
      <c r="G3" s="284"/>
      <c r="H3" s="285"/>
      <c r="I3" s="88"/>
    </row>
    <row r="4" spans="1:17" ht="52.5" thickTop="1" thickBot="1">
      <c r="A4" s="86" t="s">
        <v>0</v>
      </c>
      <c r="B4" s="104" t="s">
        <v>66</v>
      </c>
      <c r="C4" s="61" t="s">
        <v>110</v>
      </c>
      <c r="D4" s="52" t="s">
        <v>47</v>
      </c>
      <c r="E4" s="53" t="s">
        <v>42</v>
      </c>
      <c r="F4" s="53" t="s">
        <v>48</v>
      </c>
      <c r="G4" s="212" t="s">
        <v>49</v>
      </c>
      <c r="H4" s="63" t="s">
        <v>22</v>
      </c>
      <c r="I4" s="87" t="s">
        <v>104</v>
      </c>
      <c r="J4" s="227" t="s">
        <v>124</v>
      </c>
    </row>
    <row r="5" spans="1:17" ht="15.75" thickTop="1">
      <c r="A5" s="21" t="s">
        <v>114</v>
      </c>
      <c r="B5" s="102">
        <v>2036</v>
      </c>
      <c r="C5" s="238">
        <v>446</v>
      </c>
      <c r="D5" s="241">
        <v>391</v>
      </c>
      <c r="E5" s="241">
        <v>99</v>
      </c>
      <c r="F5" s="241">
        <v>60</v>
      </c>
      <c r="G5" s="242">
        <f>H5-SUM(D5+E5+F5)</f>
        <v>14</v>
      </c>
      <c r="H5" s="239">
        <v>564</v>
      </c>
      <c r="I5" s="244">
        <v>1920</v>
      </c>
      <c r="J5" s="225">
        <f>(I5-B5)/B5</f>
        <v>-5.6974459724950882E-2</v>
      </c>
      <c r="N5" s="30"/>
      <c r="P5" s="30"/>
    </row>
    <row r="6" spans="1:17">
      <c r="A6" s="19" t="s">
        <v>58</v>
      </c>
      <c r="B6" s="102">
        <v>611</v>
      </c>
      <c r="C6" s="238">
        <v>503</v>
      </c>
      <c r="D6" s="241">
        <v>240</v>
      </c>
      <c r="E6" s="241">
        <v>44</v>
      </c>
      <c r="F6" s="241">
        <v>49</v>
      </c>
      <c r="G6" s="242">
        <f t="shared" ref="G6:G33" si="0">H6-SUM(D6+E6+F6)</f>
        <v>19</v>
      </c>
      <c r="H6" s="239">
        <v>352</v>
      </c>
      <c r="I6" s="244">
        <v>787</v>
      </c>
      <c r="J6" s="225">
        <f t="shared" ref="J6:J34" si="1">(I6-B6)/B6</f>
        <v>0.28805237315875615</v>
      </c>
      <c r="N6" s="30"/>
      <c r="P6" s="30"/>
    </row>
    <row r="7" spans="1:17">
      <c r="A7" s="19" t="s">
        <v>2</v>
      </c>
      <c r="B7" s="102">
        <v>869</v>
      </c>
      <c r="C7" s="238">
        <v>549</v>
      </c>
      <c r="D7" s="241">
        <v>551</v>
      </c>
      <c r="E7" s="241">
        <v>73</v>
      </c>
      <c r="F7" s="241">
        <v>96</v>
      </c>
      <c r="G7" s="242">
        <f t="shared" si="0"/>
        <v>22</v>
      </c>
      <c r="H7" s="239">
        <v>742</v>
      </c>
      <c r="I7" s="244">
        <v>691</v>
      </c>
      <c r="J7" s="225">
        <f t="shared" si="1"/>
        <v>-0.2048331415420023</v>
      </c>
      <c r="N7" s="30"/>
      <c r="P7" s="30"/>
    </row>
    <row r="8" spans="1:17">
      <c r="A8" s="19" t="s">
        <v>3</v>
      </c>
      <c r="B8" s="102">
        <v>2832</v>
      </c>
      <c r="C8" s="238">
        <v>1595</v>
      </c>
      <c r="D8" s="241">
        <v>1365</v>
      </c>
      <c r="E8" s="241">
        <v>308</v>
      </c>
      <c r="F8" s="241">
        <v>235</v>
      </c>
      <c r="G8" s="242">
        <f t="shared" si="0"/>
        <v>62</v>
      </c>
      <c r="H8" s="239">
        <v>1970</v>
      </c>
      <c r="I8" s="244">
        <v>2476</v>
      </c>
      <c r="J8" s="225">
        <f t="shared" si="1"/>
        <v>-0.12570621468926554</v>
      </c>
      <c r="N8" s="30"/>
      <c r="P8" s="30"/>
    </row>
    <row r="9" spans="1:17">
      <c r="A9" s="19" t="s">
        <v>59</v>
      </c>
      <c r="B9" s="102">
        <v>1436</v>
      </c>
      <c r="C9" s="238">
        <v>679</v>
      </c>
      <c r="D9" s="241">
        <v>526</v>
      </c>
      <c r="E9" s="241">
        <v>69</v>
      </c>
      <c r="F9" s="241">
        <v>58</v>
      </c>
      <c r="G9" s="242">
        <f t="shared" si="0"/>
        <v>67</v>
      </c>
      <c r="H9" s="239">
        <v>720</v>
      </c>
      <c r="I9" s="244">
        <v>1429</v>
      </c>
      <c r="J9" s="225">
        <f t="shared" si="1"/>
        <v>-4.8746518105849583E-3</v>
      </c>
      <c r="N9" s="30"/>
      <c r="P9" s="30"/>
    </row>
    <row r="10" spans="1:17">
      <c r="A10" s="19" t="s">
        <v>4</v>
      </c>
      <c r="B10" s="102">
        <v>14307</v>
      </c>
      <c r="C10" s="238">
        <v>5196</v>
      </c>
      <c r="D10" s="241">
        <v>4903</v>
      </c>
      <c r="E10" s="241">
        <v>395</v>
      </c>
      <c r="F10" s="241">
        <v>702</v>
      </c>
      <c r="G10" s="242">
        <f t="shared" si="0"/>
        <v>156</v>
      </c>
      <c r="H10" s="239">
        <v>6156</v>
      </c>
      <c r="I10" s="244">
        <v>13359</v>
      </c>
      <c r="J10" s="225">
        <f t="shared" si="1"/>
        <v>-6.6261270706647099E-2</v>
      </c>
      <c r="N10" s="30"/>
      <c r="P10" s="30"/>
    </row>
    <row r="11" spans="1:17">
      <c r="A11" s="19" t="s">
        <v>60</v>
      </c>
      <c r="B11" s="102">
        <v>6330</v>
      </c>
      <c r="C11" s="238">
        <v>1743</v>
      </c>
      <c r="D11" s="241">
        <v>1483</v>
      </c>
      <c r="E11" s="241">
        <v>291</v>
      </c>
      <c r="F11" s="241">
        <v>502</v>
      </c>
      <c r="G11" s="242">
        <f t="shared" si="0"/>
        <v>100</v>
      </c>
      <c r="H11" s="239">
        <v>2376</v>
      </c>
      <c r="I11" s="244">
        <v>5766</v>
      </c>
      <c r="J11" s="225">
        <f t="shared" si="1"/>
        <v>-8.9099526066350715E-2</v>
      </c>
      <c r="N11" s="30"/>
      <c r="P11" s="30"/>
    </row>
    <row r="12" spans="1:17">
      <c r="A12" s="19" t="s">
        <v>5</v>
      </c>
      <c r="B12" s="102">
        <v>2452</v>
      </c>
      <c r="C12" s="238">
        <v>834</v>
      </c>
      <c r="D12" s="241">
        <v>649</v>
      </c>
      <c r="E12" s="241">
        <v>156</v>
      </c>
      <c r="F12" s="241">
        <v>222</v>
      </c>
      <c r="G12" s="242">
        <f t="shared" si="0"/>
        <v>20</v>
      </c>
      <c r="H12" s="239">
        <v>1047</v>
      </c>
      <c r="I12" s="244">
        <v>2271</v>
      </c>
      <c r="J12" s="225">
        <f t="shared" si="1"/>
        <v>-7.3817292006525287E-2</v>
      </c>
      <c r="N12" s="30"/>
      <c r="P12" s="30"/>
      <c r="Q12" s="1"/>
    </row>
    <row r="13" spans="1:17">
      <c r="A13" s="19" t="s">
        <v>61</v>
      </c>
      <c r="B13" s="102">
        <v>507</v>
      </c>
      <c r="C13" s="238">
        <v>265</v>
      </c>
      <c r="D13" s="241">
        <v>208</v>
      </c>
      <c r="E13" s="241">
        <v>23</v>
      </c>
      <c r="F13" s="241">
        <v>22</v>
      </c>
      <c r="G13" s="242">
        <f t="shared" si="0"/>
        <v>5</v>
      </c>
      <c r="H13" s="239">
        <v>258</v>
      </c>
      <c r="I13" s="244">
        <v>520</v>
      </c>
      <c r="J13" s="225">
        <f t="shared" si="1"/>
        <v>2.564102564102564E-2</v>
      </c>
      <c r="N13" s="30"/>
      <c r="P13" s="30"/>
    </row>
    <row r="14" spans="1:17">
      <c r="A14" s="19" t="s">
        <v>6</v>
      </c>
      <c r="B14" s="102">
        <v>249</v>
      </c>
      <c r="C14" s="238">
        <v>351</v>
      </c>
      <c r="D14" s="241">
        <v>241</v>
      </c>
      <c r="E14" s="241">
        <v>178</v>
      </c>
      <c r="F14" s="241">
        <v>18</v>
      </c>
      <c r="G14" s="242">
        <f t="shared" si="0"/>
        <v>4</v>
      </c>
      <c r="H14" s="239">
        <v>441</v>
      </c>
      <c r="I14" s="244">
        <v>157</v>
      </c>
      <c r="J14" s="225">
        <f t="shared" si="1"/>
        <v>-0.36947791164658633</v>
      </c>
      <c r="N14" s="30"/>
      <c r="P14" s="30"/>
    </row>
    <row r="15" spans="1:17">
      <c r="A15" s="19" t="s">
        <v>7</v>
      </c>
      <c r="B15" s="102">
        <v>2754</v>
      </c>
      <c r="C15" s="238">
        <v>700</v>
      </c>
      <c r="D15" s="241">
        <v>261</v>
      </c>
      <c r="E15" s="241">
        <v>102</v>
      </c>
      <c r="F15" s="241">
        <v>275</v>
      </c>
      <c r="G15" s="242">
        <f t="shared" si="0"/>
        <v>31</v>
      </c>
      <c r="H15" s="239">
        <v>669</v>
      </c>
      <c r="I15" s="244">
        <v>2785</v>
      </c>
      <c r="J15" s="225">
        <f t="shared" si="1"/>
        <v>1.1256354393609296E-2</v>
      </c>
      <c r="N15" s="30"/>
      <c r="P15" s="30"/>
    </row>
    <row r="16" spans="1:17">
      <c r="A16" s="19" t="s">
        <v>8</v>
      </c>
      <c r="B16" s="102">
        <v>50767</v>
      </c>
      <c r="C16" s="238">
        <v>11513</v>
      </c>
      <c r="D16" s="241">
        <v>8531</v>
      </c>
      <c r="E16" s="241">
        <v>1997</v>
      </c>
      <c r="F16" s="241">
        <v>4096</v>
      </c>
      <c r="G16" s="242">
        <f t="shared" si="0"/>
        <v>463</v>
      </c>
      <c r="H16" s="239">
        <v>15087</v>
      </c>
      <c r="I16" s="244">
        <v>47277</v>
      </c>
      <c r="J16" s="225">
        <f t="shared" si="1"/>
        <v>-6.8745444875608172E-2</v>
      </c>
      <c r="N16" s="30"/>
      <c r="P16" s="30"/>
    </row>
    <row r="17" spans="1:16">
      <c r="A17" s="19" t="s">
        <v>9</v>
      </c>
      <c r="B17" s="102">
        <v>2513</v>
      </c>
      <c r="C17" s="238">
        <v>769</v>
      </c>
      <c r="D17" s="241">
        <v>754</v>
      </c>
      <c r="E17" s="241">
        <v>99</v>
      </c>
      <c r="F17" s="241">
        <v>277</v>
      </c>
      <c r="G17" s="242">
        <f t="shared" si="0"/>
        <v>11</v>
      </c>
      <c r="H17" s="239">
        <v>1141</v>
      </c>
      <c r="I17" s="244">
        <v>2131</v>
      </c>
      <c r="J17" s="225">
        <f t="shared" si="1"/>
        <v>-0.15200955033824115</v>
      </c>
      <c r="N17" s="30"/>
      <c r="P17" s="30"/>
    </row>
    <row r="18" spans="1:16">
      <c r="A18" s="19" t="s">
        <v>62</v>
      </c>
      <c r="B18" s="102">
        <v>2237</v>
      </c>
      <c r="C18" s="238">
        <v>753</v>
      </c>
      <c r="D18" s="241">
        <v>668</v>
      </c>
      <c r="E18" s="241">
        <v>195</v>
      </c>
      <c r="F18" s="241">
        <v>192</v>
      </c>
      <c r="G18" s="242">
        <f t="shared" si="0"/>
        <v>57</v>
      </c>
      <c r="H18" s="239">
        <v>1112</v>
      </c>
      <c r="I18" s="244">
        <v>1879</v>
      </c>
      <c r="J18" s="225">
        <f t="shared" si="1"/>
        <v>-0.16003576218149307</v>
      </c>
      <c r="N18" s="30"/>
      <c r="P18" s="30"/>
    </row>
    <row r="19" spans="1:16">
      <c r="A19" s="19" t="s">
        <v>10</v>
      </c>
      <c r="B19" s="102">
        <v>7350</v>
      </c>
      <c r="C19" s="238">
        <v>2286</v>
      </c>
      <c r="D19" s="241">
        <v>1734</v>
      </c>
      <c r="E19" s="241">
        <v>384</v>
      </c>
      <c r="F19" s="241">
        <v>830</v>
      </c>
      <c r="G19" s="242">
        <f t="shared" si="0"/>
        <v>103</v>
      </c>
      <c r="H19" s="239">
        <v>3051</v>
      </c>
      <c r="I19" s="244">
        <v>6692</v>
      </c>
      <c r="J19" s="225">
        <f t="shared" si="1"/>
        <v>-8.9523809523809519E-2</v>
      </c>
      <c r="N19" s="30"/>
      <c r="P19" s="30"/>
    </row>
    <row r="20" spans="1:16">
      <c r="A20" s="19" t="s">
        <v>11</v>
      </c>
      <c r="B20" s="102">
        <v>2666</v>
      </c>
      <c r="C20" s="238">
        <v>603</v>
      </c>
      <c r="D20" s="241">
        <v>437</v>
      </c>
      <c r="E20" s="241">
        <v>127</v>
      </c>
      <c r="F20" s="241">
        <v>207</v>
      </c>
      <c r="G20" s="242">
        <f t="shared" si="0"/>
        <v>34</v>
      </c>
      <c r="H20" s="239">
        <v>805</v>
      </c>
      <c r="I20" s="244">
        <v>2487</v>
      </c>
      <c r="J20" s="225">
        <f t="shared" si="1"/>
        <v>-6.7141785446361596E-2</v>
      </c>
      <c r="N20" s="30"/>
      <c r="P20" s="30"/>
    </row>
    <row r="21" spans="1:16">
      <c r="A21" s="19" t="s">
        <v>12</v>
      </c>
      <c r="B21" s="102">
        <v>715</v>
      </c>
      <c r="C21" s="238">
        <v>368</v>
      </c>
      <c r="D21" s="241">
        <v>224</v>
      </c>
      <c r="E21" s="241">
        <v>52</v>
      </c>
      <c r="F21" s="241">
        <v>38</v>
      </c>
      <c r="G21" s="242">
        <f t="shared" si="0"/>
        <v>61</v>
      </c>
      <c r="H21" s="239">
        <v>375</v>
      </c>
      <c r="I21" s="244">
        <v>761</v>
      </c>
      <c r="J21" s="225">
        <f t="shared" si="1"/>
        <v>6.433566433566433E-2</v>
      </c>
      <c r="N21" s="30"/>
      <c r="P21" s="30"/>
    </row>
    <row r="22" spans="1:16">
      <c r="A22" s="19" t="s">
        <v>13</v>
      </c>
      <c r="B22" s="102">
        <v>2436</v>
      </c>
      <c r="C22" s="238">
        <v>996</v>
      </c>
      <c r="D22" s="241">
        <v>693</v>
      </c>
      <c r="E22" s="241">
        <v>89</v>
      </c>
      <c r="F22" s="241">
        <v>126</v>
      </c>
      <c r="G22" s="242">
        <f t="shared" si="0"/>
        <v>24</v>
      </c>
      <c r="H22" s="239">
        <v>932</v>
      </c>
      <c r="I22" s="244">
        <v>2512</v>
      </c>
      <c r="J22" s="225">
        <f t="shared" si="1"/>
        <v>3.1198686371100164E-2</v>
      </c>
      <c r="N22" s="30"/>
      <c r="P22" s="30"/>
    </row>
    <row r="23" spans="1:16">
      <c r="A23" s="19" t="s">
        <v>14</v>
      </c>
      <c r="B23" s="102">
        <v>3966</v>
      </c>
      <c r="C23" s="238">
        <v>1479</v>
      </c>
      <c r="D23" s="241">
        <v>1143</v>
      </c>
      <c r="E23" s="241">
        <v>196</v>
      </c>
      <c r="F23" s="241">
        <v>227</v>
      </c>
      <c r="G23" s="242">
        <f t="shared" si="0"/>
        <v>62</v>
      </c>
      <c r="H23" s="239">
        <v>1628</v>
      </c>
      <c r="I23" s="244">
        <v>3792</v>
      </c>
      <c r="J23" s="225">
        <f t="shared" si="1"/>
        <v>-4.3872919818456882E-2</v>
      </c>
      <c r="N23" s="30"/>
      <c r="P23" s="30"/>
    </row>
    <row r="24" spans="1:16">
      <c r="A24" s="19" t="s">
        <v>63</v>
      </c>
      <c r="B24" s="102">
        <v>3031</v>
      </c>
      <c r="C24" s="238">
        <v>1616</v>
      </c>
      <c r="D24" s="241">
        <v>1067</v>
      </c>
      <c r="E24" s="241">
        <v>162</v>
      </c>
      <c r="F24" s="241">
        <v>90</v>
      </c>
      <c r="G24" s="242">
        <f t="shared" si="0"/>
        <v>42</v>
      </c>
      <c r="H24" s="239">
        <v>1361</v>
      </c>
      <c r="I24" s="244">
        <v>3329</v>
      </c>
      <c r="J24" s="225">
        <f t="shared" si="1"/>
        <v>9.831738700098977E-2</v>
      </c>
      <c r="N24" s="30"/>
      <c r="P24" s="30"/>
    </row>
    <row r="25" spans="1:16">
      <c r="A25" s="19" t="s">
        <v>15</v>
      </c>
      <c r="B25" s="102">
        <v>2465</v>
      </c>
      <c r="C25" s="238">
        <v>824</v>
      </c>
      <c r="D25" s="241">
        <v>646</v>
      </c>
      <c r="E25" s="241">
        <v>79</v>
      </c>
      <c r="F25" s="241">
        <v>265</v>
      </c>
      <c r="G25" s="242">
        <f t="shared" si="0"/>
        <v>10</v>
      </c>
      <c r="H25" s="239">
        <v>1000</v>
      </c>
      <c r="I25" s="244">
        <v>2293</v>
      </c>
      <c r="J25" s="225">
        <f t="shared" si="1"/>
        <v>-6.9776876267748478E-2</v>
      </c>
      <c r="N25" s="30"/>
      <c r="P25" s="30"/>
    </row>
    <row r="26" spans="1:16">
      <c r="A26" s="19" t="s">
        <v>64</v>
      </c>
      <c r="B26" s="102">
        <v>15137</v>
      </c>
      <c r="C26" s="238">
        <v>1942</v>
      </c>
      <c r="D26" s="241">
        <v>2248</v>
      </c>
      <c r="E26" s="241">
        <v>313</v>
      </c>
      <c r="F26" s="241">
        <v>4585</v>
      </c>
      <c r="G26" s="242">
        <f t="shared" si="0"/>
        <v>251</v>
      </c>
      <c r="H26" s="239">
        <v>7397</v>
      </c>
      <c r="I26" s="244">
        <v>9724</v>
      </c>
      <c r="J26" s="225">
        <f t="shared" si="1"/>
        <v>-0.35760058135693995</v>
      </c>
      <c r="N26" s="30"/>
      <c r="P26" s="30"/>
    </row>
    <row r="27" spans="1:16">
      <c r="A27" s="19" t="s">
        <v>16</v>
      </c>
      <c r="B27" s="102">
        <v>9393</v>
      </c>
      <c r="C27" s="238">
        <v>2160</v>
      </c>
      <c r="D27" s="241">
        <v>1994</v>
      </c>
      <c r="E27" s="241">
        <v>319</v>
      </c>
      <c r="F27" s="241">
        <v>579</v>
      </c>
      <c r="G27" s="242">
        <f t="shared" si="0"/>
        <v>122</v>
      </c>
      <c r="H27" s="239">
        <v>3014</v>
      </c>
      <c r="I27" s="244">
        <v>8687</v>
      </c>
      <c r="J27" s="225">
        <f t="shared" si="1"/>
        <v>-7.5162354945171941E-2</v>
      </c>
      <c r="N27" s="30"/>
      <c r="P27" s="30"/>
    </row>
    <row r="28" spans="1:16">
      <c r="A28" s="19" t="s">
        <v>17</v>
      </c>
      <c r="B28" s="102">
        <v>5178</v>
      </c>
      <c r="C28" s="238">
        <v>1360</v>
      </c>
      <c r="D28" s="241">
        <v>1434</v>
      </c>
      <c r="E28" s="241">
        <v>148</v>
      </c>
      <c r="F28" s="241">
        <v>669</v>
      </c>
      <c r="G28" s="242">
        <f t="shared" si="0"/>
        <v>40</v>
      </c>
      <c r="H28" s="239">
        <v>2291</v>
      </c>
      <c r="I28" s="244">
        <v>4259</v>
      </c>
      <c r="J28" s="225">
        <f t="shared" si="1"/>
        <v>-0.17748165314793357</v>
      </c>
      <c r="N28" s="30"/>
      <c r="P28" s="30"/>
    </row>
    <row r="29" spans="1:16">
      <c r="A29" s="19" t="s">
        <v>65</v>
      </c>
      <c r="B29" s="102">
        <v>327</v>
      </c>
      <c r="C29" s="238">
        <v>247</v>
      </c>
      <c r="D29" s="241">
        <v>245</v>
      </c>
      <c r="E29" s="241">
        <v>12</v>
      </c>
      <c r="F29" s="241">
        <v>19</v>
      </c>
      <c r="G29" s="242">
        <f t="shared" si="0"/>
        <v>7</v>
      </c>
      <c r="H29" s="239">
        <v>283</v>
      </c>
      <c r="I29" s="244">
        <v>311</v>
      </c>
      <c r="J29" s="225">
        <f t="shared" si="1"/>
        <v>-4.8929663608562692E-2</v>
      </c>
      <c r="N29" s="30"/>
      <c r="P29" s="30"/>
    </row>
    <row r="30" spans="1:16">
      <c r="A30" s="19" t="s">
        <v>18</v>
      </c>
      <c r="B30" s="102">
        <v>114</v>
      </c>
      <c r="C30" s="238">
        <v>194</v>
      </c>
      <c r="D30" s="241">
        <v>168</v>
      </c>
      <c r="E30" s="241">
        <v>16</v>
      </c>
      <c r="F30" s="241">
        <v>17</v>
      </c>
      <c r="G30" s="242">
        <f t="shared" si="0"/>
        <v>2</v>
      </c>
      <c r="H30" s="239">
        <v>203</v>
      </c>
      <c r="I30" s="244">
        <v>120</v>
      </c>
      <c r="J30" s="225">
        <f t="shared" si="1"/>
        <v>5.2631578947368418E-2</v>
      </c>
      <c r="N30" s="30"/>
      <c r="P30" s="30"/>
    </row>
    <row r="31" spans="1:16">
      <c r="A31" s="19" t="s">
        <v>19</v>
      </c>
      <c r="B31" s="102">
        <v>1503</v>
      </c>
      <c r="C31" s="238">
        <v>652</v>
      </c>
      <c r="D31" s="241">
        <v>622</v>
      </c>
      <c r="E31" s="241">
        <v>22</v>
      </c>
      <c r="F31" s="241">
        <v>29</v>
      </c>
      <c r="G31" s="242">
        <f t="shared" si="0"/>
        <v>5</v>
      </c>
      <c r="H31" s="239">
        <v>678</v>
      </c>
      <c r="I31" s="244">
        <v>1514</v>
      </c>
      <c r="J31" s="225">
        <f t="shared" si="1"/>
        <v>7.3186959414504324E-3</v>
      </c>
      <c r="N31" s="30"/>
      <c r="P31" s="30"/>
    </row>
    <row r="32" spans="1:16">
      <c r="A32" s="19" t="s">
        <v>20</v>
      </c>
      <c r="B32" s="102">
        <v>32</v>
      </c>
      <c r="C32" s="238">
        <v>78</v>
      </c>
      <c r="D32" s="241">
        <v>63</v>
      </c>
      <c r="E32" s="241">
        <v>2</v>
      </c>
      <c r="F32" s="241">
        <v>1</v>
      </c>
      <c r="G32" s="242">
        <f t="shared" si="0"/>
        <v>1</v>
      </c>
      <c r="H32" s="239">
        <v>67</v>
      </c>
      <c r="I32" s="244">
        <v>44</v>
      </c>
      <c r="J32" s="225">
        <f t="shared" si="1"/>
        <v>0.375</v>
      </c>
      <c r="N32" s="30"/>
      <c r="P32" s="30"/>
    </row>
    <row r="33" spans="1:16" ht="15.75" thickBot="1">
      <c r="A33" s="20" t="s">
        <v>21</v>
      </c>
      <c r="B33" s="214">
        <v>5745</v>
      </c>
      <c r="C33" s="238">
        <v>1348</v>
      </c>
      <c r="D33" s="241">
        <v>913</v>
      </c>
      <c r="E33" s="241">
        <v>242</v>
      </c>
      <c r="F33" s="241">
        <v>452</v>
      </c>
      <c r="G33" s="243">
        <f t="shared" si="0"/>
        <v>24</v>
      </c>
      <c r="H33" s="239">
        <v>1631</v>
      </c>
      <c r="I33" s="244">
        <v>5478</v>
      </c>
      <c r="J33" s="225">
        <f t="shared" si="1"/>
        <v>-4.647519582245431E-2</v>
      </c>
      <c r="N33" s="30"/>
      <c r="P33" s="30"/>
    </row>
    <row r="34" spans="1:16" ht="13.5" customHeight="1" thickTop="1" thickBot="1">
      <c r="A34" s="89" t="s">
        <v>22</v>
      </c>
      <c r="B34" s="213">
        <f>SUM(B5:B33)</f>
        <v>149958</v>
      </c>
      <c r="C34" s="90">
        <f>SUM(C5:C33)</f>
        <v>42049</v>
      </c>
      <c r="D34" s="91">
        <f t="shared" ref="D34:G34" si="2">SUM(D5:D33)</f>
        <v>34402</v>
      </c>
      <c r="E34" s="92">
        <f t="shared" si="2"/>
        <v>6192</v>
      </c>
      <c r="F34" s="92">
        <f t="shared" si="2"/>
        <v>14938</v>
      </c>
      <c r="G34" s="160">
        <f t="shared" si="2"/>
        <v>1819</v>
      </c>
      <c r="H34" s="58">
        <f t="shared" ref="H34:I34" si="3">SUM(H5:H33)</f>
        <v>57351</v>
      </c>
      <c r="I34" s="103">
        <f t="shared" si="3"/>
        <v>135451</v>
      </c>
      <c r="J34" s="226">
        <f t="shared" si="1"/>
        <v>-9.6740420651115641E-2</v>
      </c>
    </row>
    <row r="35" spans="1:16" ht="15.75" thickTop="1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</row>
    <row r="36" spans="1:16" ht="20.25" customHeight="1">
      <c r="A36" s="201" t="s">
        <v>106</v>
      </c>
      <c r="B36" s="202" t="s">
        <v>125</v>
      </c>
      <c r="C36" s="202"/>
      <c r="D36" s="202"/>
      <c r="E36" s="202"/>
      <c r="F36" s="202"/>
      <c r="G36" s="203"/>
      <c r="H36" s="197"/>
      <c r="I36" s="199"/>
      <c r="J36" s="199"/>
      <c r="K36" s="1"/>
      <c r="L36" s="1"/>
      <c r="M36" s="98"/>
      <c r="N36" s="30"/>
    </row>
    <row r="37" spans="1:16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</row>
    <row r="38" spans="1:16">
      <c r="H38" s="30"/>
    </row>
  </sheetData>
  <mergeCells count="3">
    <mergeCell ref="D3:H3"/>
    <mergeCell ref="A2:M2"/>
    <mergeCell ref="A1:M1"/>
  </mergeCells>
  <printOptions horizontalCentered="1"/>
  <pageMargins left="0" right="0" top="0" bottom="0" header="0.31496062992125984" footer="0"/>
  <pageSetup paperSize="9" scale="9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40"/>
  <sheetViews>
    <sheetView topLeftCell="A7" workbookViewId="0">
      <selection activeCell="B6" sqref="B6:F6"/>
    </sheetView>
  </sheetViews>
  <sheetFormatPr defaultRowHeight="15"/>
  <cols>
    <col min="1" max="1" width="7.85546875" style="1" customWidth="1"/>
    <col min="2" max="6" width="12.7109375" customWidth="1"/>
    <col min="7" max="7" width="14.140625" customWidth="1"/>
  </cols>
  <sheetData>
    <row r="1" spans="1:7" ht="37.5">
      <c r="A1" s="253" t="s">
        <v>44</v>
      </c>
      <c r="B1" s="253"/>
      <c r="C1" s="253"/>
      <c r="D1" s="253"/>
      <c r="E1" s="253"/>
      <c r="F1" s="253"/>
      <c r="G1" s="253"/>
    </row>
    <row r="2" spans="1:7">
      <c r="B2" s="1"/>
      <c r="C2" s="1"/>
      <c r="D2" s="1"/>
      <c r="E2" s="1"/>
      <c r="F2" s="1"/>
      <c r="G2" s="1"/>
    </row>
    <row r="3" spans="1:7" ht="23.25">
      <c r="B3" s="255" t="s">
        <v>23</v>
      </c>
      <c r="C3" s="255"/>
      <c r="D3" s="255"/>
      <c r="E3" s="255"/>
      <c r="F3" s="255"/>
      <c r="G3" s="10"/>
    </row>
    <row r="4" spans="1:7" ht="23.25">
      <c r="B4" s="255" t="s">
        <v>112</v>
      </c>
      <c r="C4" s="255"/>
      <c r="D4" s="255"/>
      <c r="E4" s="255"/>
      <c r="F4" s="255"/>
      <c r="G4" s="10"/>
    </row>
    <row r="5" spans="1:7" ht="24" thickBot="1">
      <c r="B5" s="3"/>
      <c r="C5" s="3"/>
      <c r="D5" s="3"/>
      <c r="E5" s="3"/>
      <c r="F5" s="3"/>
      <c r="G5" s="1"/>
    </row>
    <row r="6" spans="1:7" ht="24.75" thickTop="1" thickBot="1">
      <c r="B6" s="24">
        <v>2016</v>
      </c>
      <c r="C6" s="24">
        <v>2017</v>
      </c>
      <c r="D6" s="24">
        <v>2018</v>
      </c>
      <c r="E6" s="24">
        <v>2019</v>
      </c>
      <c r="F6" s="24">
        <v>2020</v>
      </c>
      <c r="G6" s="10"/>
    </row>
    <row r="7" spans="1:7" ht="21.75" thickTop="1" thickBot="1">
      <c r="B7" s="22">
        <v>54565</v>
      </c>
      <c r="C7" s="22">
        <v>48555</v>
      </c>
      <c r="D7" s="23">
        <v>49968</v>
      </c>
      <c r="E7" s="23">
        <v>50874</v>
      </c>
      <c r="F7" s="23">
        <v>42049</v>
      </c>
      <c r="G7" s="10"/>
    </row>
    <row r="8" spans="1:7" ht="15.75" thickTop="1">
      <c r="B8" s="1"/>
      <c r="C8" s="1"/>
      <c r="D8" s="1"/>
      <c r="E8" s="1"/>
      <c r="F8" s="1"/>
    </row>
    <row r="9" spans="1:7">
      <c r="B9" s="1"/>
      <c r="C9" s="1"/>
      <c r="D9" s="1"/>
      <c r="E9" s="1"/>
    </row>
    <row r="10" spans="1:7">
      <c r="B10" s="1"/>
      <c r="C10" s="1"/>
      <c r="D10" s="1"/>
      <c r="E10" s="1"/>
    </row>
    <row r="11" spans="1:7">
      <c r="B11" s="1"/>
      <c r="C11" s="1"/>
      <c r="D11" s="1"/>
      <c r="E11" s="1"/>
    </row>
    <row r="12" spans="1:7">
      <c r="B12" s="1"/>
      <c r="C12" s="1"/>
      <c r="D12" s="1"/>
      <c r="E12" s="1"/>
    </row>
    <row r="13" spans="1:7">
      <c r="B13" s="1"/>
      <c r="C13" s="1"/>
      <c r="D13" s="1"/>
      <c r="E13" s="1"/>
    </row>
    <row r="14" spans="1:7">
      <c r="B14" s="1"/>
      <c r="C14" s="1"/>
      <c r="D14" s="1"/>
      <c r="E14" s="1"/>
    </row>
    <row r="15" spans="1:7">
      <c r="B15" s="1"/>
      <c r="C15" s="1"/>
      <c r="D15" s="1"/>
      <c r="E15" s="1"/>
    </row>
    <row r="16" spans="1:7">
      <c r="B16" s="1"/>
      <c r="C16" s="1"/>
      <c r="D16" s="1"/>
      <c r="E16" s="1"/>
    </row>
    <row r="17" spans="2:5">
      <c r="B17" s="1"/>
      <c r="C17" s="1"/>
      <c r="D17" s="1"/>
      <c r="E17" s="1"/>
    </row>
    <row r="18" spans="2:5">
      <c r="B18" s="1"/>
      <c r="C18" s="1"/>
      <c r="D18" s="1"/>
      <c r="E18" s="1"/>
    </row>
    <row r="19" spans="2:5">
      <c r="B19" s="1"/>
      <c r="C19" s="1"/>
      <c r="D19" s="1"/>
      <c r="E19" s="1"/>
    </row>
    <row r="20" spans="2:5">
      <c r="B20" s="1"/>
      <c r="C20" s="1"/>
      <c r="D20" s="1"/>
      <c r="E20" s="1"/>
    </row>
    <row r="21" spans="2:5">
      <c r="B21" s="1"/>
      <c r="C21" s="1"/>
      <c r="D21" s="1"/>
      <c r="E21" s="1"/>
    </row>
    <row r="22" spans="2:5">
      <c r="B22" s="1"/>
      <c r="C22" s="1"/>
      <c r="D22" s="1"/>
      <c r="E22" s="1"/>
    </row>
    <row r="23" spans="2:5">
      <c r="B23" s="1"/>
      <c r="C23" s="1"/>
      <c r="D23" s="1"/>
      <c r="E23" s="1"/>
    </row>
    <row r="24" spans="2:5">
      <c r="B24" s="1"/>
      <c r="C24" s="1"/>
      <c r="D24" s="1"/>
      <c r="E24" s="1"/>
    </row>
    <row r="25" spans="2:5">
      <c r="B25" s="1"/>
      <c r="C25" s="1"/>
      <c r="D25" s="1"/>
      <c r="E25" s="1"/>
    </row>
    <row r="26" spans="2:5">
      <c r="B26" s="1"/>
      <c r="C26" s="1"/>
      <c r="D26" s="1"/>
      <c r="E26" s="1"/>
    </row>
    <row r="27" spans="2:5">
      <c r="B27" s="1"/>
      <c r="C27" s="1"/>
      <c r="D27" s="1"/>
      <c r="E27" s="1"/>
    </row>
    <row r="28" spans="2:5">
      <c r="B28" s="1"/>
      <c r="C28" s="1"/>
      <c r="D28" s="1"/>
      <c r="E28" s="1"/>
    </row>
    <row r="29" spans="2:5">
      <c r="B29" s="1"/>
      <c r="C29" s="1"/>
      <c r="D29" s="1"/>
      <c r="E29" s="1"/>
    </row>
    <row r="30" spans="2:5">
      <c r="B30" s="1"/>
      <c r="C30" s="1"/>
      <c r="D30" s="1"/>
      <c r="E30" s="1"/>
    </row>
    <row r="31" spans="2:5">
      <c r="B31" s="1"/>
      <c r="C31" s="1"/>
      <c r="D31" s="1"/>
      <c r="E31" s="1"/>
    </row>
    <row r="32" spans="2:5">
      <c r="B32" s="1"/>
      <c r="C32" s="1"/>
      <c r="D32" s="1"/>
      <c r="E32" s="1"/>
    </row>
    <row r="33" spans="2:7">
      <c r="B33" s="1"/>
      <c r="C33" s="1"/>
      <c r="D33" s="1"/>
      <c r="E33" s="1"/>
    </row>
    <row r="34" spans="2:7">
      <c r="B34" s="1"/>
      <c r="C34" s="1"/>
      <c r="D34" s="1"/>
      <c r="E34" s="1"/>
    </row>
    <row r="35" spans="2:7">
      <c r="B35" s="1"/>
      <c r="C35" s="1"/>
      <c r="D35" s="1"/>
      <c r="E35" s="1"/>
    </row>
    <row r="36" spans="2:7">
      <c r="B36" s="1"/>
      <c r="C36" s="1"/>
      <c r="D36" s="1"/>
      <c r="E36" s="1"/>
    </row>
    <row r="37" spans="2:7">
      <c r="B37" s="1"/>
      <c r="C37" s="1"/>
      <c r="D37" s="1"/>
      <c r="E37" s="1"/>
    </row>
    <row r="38" spans="2:7">
      <c r="B38" s="1"/>
      <c r="C38" s="1"/>
      <c r="D38" s="1"/>
      <c r="E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</sheetData>
  <mergeCells count="3">
    <mergeCell ref="B3:F3"/>
    <mergeCell ref="B4:F4"/>
    <mergeCell ref="A1:G1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40"/>
  <sheetViews>
    <sheetView topLeftCell="A7" workbookViewId="0">
      <selection activeCell="B6" sqref="B6:F6"/>
    </sheetView>
  </sheetViews>
  <sheetFormatPr defaultRowHeight="15"/>
  <cols>
    <col min="1" max="1" width="7.5703125" style="1" customWidth="1"/>
    <col min="2" max="6" width="12.7109375" customWidth="1"/>
    <col min="7" max="7" width="11.85546875" customWidth="1"/>
  </cols>
  <sheetData>
    <row r="1" spans="1:7" ht="37.5">
      <c r="A1" s="253" t="s">
        <v>44</v>
      </c>
      <c r="B1" s="253"/>
      <c r="C1" s="253"/>
      <c r="D1" s="253"/>
      <c r="E1" s="253"/>
      <c r="F1" s="253"/>
      <c r="G1" s="253"/>
    </row>
    <row r="2" spans="1:7">
      <c r="B2" s="1"/>
      <c r="C2" s="1"/>
      <c r="D2" s="1"/>
      <c r="E2" s="1"/>
      <c r="F2" s="1"/>
      <c r="G2" s="1"/>
    </row>
    <row r="3" spans="1:7" ht="23.25">
      <c r="A3" s="10"/>
      <c r="B3" s="255" t="s">
        <v>25</v>
      </c>
      <c r="C3" s="255"/>
      <c r="D3" s="255"/>
      <c r="E3" s="255"/>
      <c r="F3" s="255"/>
      <c r="G3" s="10"/>
    </row>
    <row r="4" spans="1:7" ht="23.25">
      <c r="A4" s="10"/>
      <c r="B4" s="255" t="s">
        <v>113</v>
      </c>
      <c r="C4" s="255"/>
      <c r="D4" s="255"/>
      <c r="E4" s="255"/>
      <c r="F4" s="255"/>
      <c r="G4" s="10"/>
    </row>
    <row r="5" spans="1:7" ht="24" thickBot="1">
      <c r="B5" s="3"/>
      <c r="C5" s="3"/>
      <c r="D5" s="3"/>
      <c r="E5" s="3"/>
      <c r="F5" s="3"/>
      <c r="G5" s="1"/>
    </row>
    <row r="6" spans="1:7" ht="24.75" thickTop="1" thickBot="1">
      <c r="A6" s="10"/>
      <c r="B6" s="24">
        <v>2016</v>
      </c>
      <c r="C6" s="24">
        <v>2017</v>
      </c>
      <c r="D6" s="24">
        <v>2018</v>
      </c>
      <c r="E6" s="24">
        <v>2019</v>
      </c>
      <c r="F6" s="24">
        <v>2020</v>
      </c>
      <c r="G6" s="10"/>
    </row>
    <row r="7" spans="1:7" ht="21.75" thickTop="1" thickBot="1">
      <c r="A7" s="10"/>
      <c r="B7" s="32">
        <v>83736</v>
      </c>
      <c r="C7" s="32">
        <v>75856</v>
      </c>
      <c r="D7" s="23">
        <v>68120</v>
      </c>
      <c r="E7" s="23">
        <v>66684</v>
      </c>
      <c r="F7" s="23">
        <v>57351</v>
      </c>
      <c r="G7" s="10"/>
    </row>
    <row r="8" spans="1:7" ht="15.75" thickTop="1"/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</sheetData>
  <mergeCells count="3">
    <mergeCell ref="B3:F3"/>
    <mergeCell ref="B4:F4"/>
    <mergeCell ref="A1:G1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G39"/>
  <sheetViews>
    <sheetView workbookViewId="0">
      <selection activeCell="B6" sqref="B6:F6"/>
    </sheetView>
  </sheetViews>
  <sheetFormatPr defaultRowHeight="15"/>
  <cols>
    <col min="1" max="1" width="8" style="1" customWidth="1"/>
    <col min="2" max="6" width="12.7109375" customWidth="1"/>
    <col min="7" max="7" width="11.5703125" customWidth="1"/>
  </cols>
  <sheetData>
    <row r="1" spans="1:7" ht="37.5">
      <c r="A1" s="253" t="s">
        <v>44</v>
      </c>
      <c r="B1" s="253"/>
      <c r="C1" s="253"/>
      <c r="D1" s="253"/>
      <c r="E1" s="253"/>
      <c r="F1" s="253"/>
      <c r="G1" s="253"/>
    </row>
    <row r="2" spans="1:7">
      <c r="B2" s="1"/>
      <c r="C2" s="1"/>
      <c r="D2" s="1"/>
      <c r="E2" s="1"/>
      <c r="F2" s="1"/>
      <c r="G2" s="1"/>
    </row>
    <row r="3" spans="1:7" ht="23.25">
      <c r="A3" s="10"/>
      <c r="B3" s="255" t="s">
        <v>24</v>
      </c>
      <c r="C3" s="255"/>
      <c r="D3" s="255"/>
      <c r="E3" s="255"/>
      <c r="F3" s="255"/>
      <c r="G3" s="1"/>
    </row>
    <row r="4" spans="1:7" ht="23.25">
      <c r="A4" s="10"/>
      <c r="B4" s="255" t="s">
        <v>123</v>
      </c>
      <c r="C4" s="255"/>
      <c r="D4" s="255"/>
      <c r="E4" s="255"/>
      <c r="F4" s="255"/>
      <c r="G4" s="1"/>
    </row>
    <row r="5" spans="1:7" ht="24" thickBot="1">
      <c r="B5" s="3"/>
      <c r="C5" s="3"/>
      <c r="D5" s="3"/>
      <c r="E5" s="3"/>
      <c r="F5" s="3"/>
      <c r="G5" s="1"/>
    </row>
    <row r="6" spans="1:7" ht="24.75" thickTop="1" thickBot="1">
      <c r="A6" s="10"/>
      <c r="B6" s="24">
        <v>2016</v>
      </c>
      <c r="C6" s="24">
        <v>2017</v>
      </c>
      <c r="D6" s="24">
        <v>2018</v>
      </c>
      <c r="E6" s="24">
        <v>2019</v>
      </c>
      <c r="F6" s="24">
        <v>2020</v>
      </c>
    </row>
    <row r="7" spans="1:7" ht="21.75" thickTop="1" thickBot="1">
      <c r="A7" s="10"/>
      <c r="B7" s="32">
        <v>212095</v>
      </c>
      <c r="C7" s="32">
        <v>184410</v>
      </c>
      <c r="D7" s="31">
        <v>165896</v>
      </c>
      <c r="E7" s="31">
        <v>149958</v>
      </c>
      <c r="F7" s="31">
        <v>135451</v>
      </c>
    </row>
    <row r="8" spans="1:7" ht="15.75" thickTop="1"/>
    <row r="39" spans="2:7">
      <c r="B39" s="1"/>
      <c r="C39" s="1"/>
      <c r="D39" s="1"/>
      <c r="E39" s="1"/>
      <c r="F39" s="1"/>
      <c r="G39" s="1"/>
    </row>
  </sheetData>
  <mergeCells count="3">
    <mergeCell ref="B3:F3"/>
    <mergeCell ref="B4:F4"/>
    <mergeCell ref="A1:G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0"/>
  <sheetViews>
    <sheetView topLeftCell="A7" workbookViewId="0">
      <selection activeCell="F7" sqref="F7"/>
    </sheetView>
  </sheetViews>
  <sheetFormatPr defaultRowHeight="15"/>
  <cols>
    <col min="1" max="1" width="7.140625" customWidth="1"/>
    <col min="2" max="6" width="12.7109375" customWidth="1"/>
  </cols>
  <sheetData>
    <row r="1" spans="1:7" ht="47.25">
      <c r="A1" s="256" t="s">
        <v>43</v>
      </c>
      <c r="B1" s="256"/>
      <c r="C1" s="256"/>
      <c r="D1" s="256"/>
      <c r="E1" s="256"/>
      <c r="F1" s="256"/>
      <c r="G1" s="256"/>
    </row>
    <row r="2" spans="1:7">
      <c r="A2" s="1"/>
      <c r="B2" s="1"/>
      <c r="C2" s="1"/>
      <c r="D2" s="1"/>
      <c r="E2" s="1"/>
    </row>
    <row r="3" spans="1:7" ht="23.25">
      <c r="A3" s="255" t="s">
        <v>23</v>
      </c>
      <c r="B3" s="255"/>
      <c r="C3" s="255"/>
      <c r="D3" s="255"/>
      <c r="E3" s="255"/>
      <c r="F3" s="255"/>
      <c r="G3" s="255"/>
    </row>
    <row r="4" spans="1:7" ht="23.25">
      <c r="A4" s="1"/>
      <c r="B4" s="255" t="s">
        <v>107</v>
      </c>
      <c r="C4" s="255"/>
      <c r="D4" s="255"/>
      <c r="E4" s="255"/>
      <c r="F4" s="255"/>
      <c r="G4" s="10"/>
    </row>
    <row r="5" spans="1:7" ht="24" thickBot="1">
      <c r="A5" s="1"/>
      <c r="B5" s="3"/>
      <c r="C5" s="3"/>
      <c r="D5" s="3"/>
      <c r="E5" s="3"/>
      <c r="F5" s="3"/>
    </row>
    <row r="6" spans="1:7" ht="24.75" thickTop="1" thickBot="1">
      <c r="A6" s="1"/>
      <c r="B6" s="24">
        <v>2016</v>
      </c>
      <c r="C6" s="24">
        <v>2017</v>
      </c>
      <c r="D6" s="24">
        <v>2018</v>
      </c>
      <c r="E6" s="24">
        <v>2019</v>
      </c>
      <c r="F6" s="24">
        <v>2020</v>
      </c>
    </row>
    <row r="7" spans="1:7" ht="21.75" thickTop="1" thickBot="1">
      <c r="A7" s="1"/>
      <c r="B7" s="114">
        <v>10100</v>
      </c>
      <c r="C7" s="114">
        <v>9343</v>
      </c>
      <c r="D7" s="114">
        <v>10659</v>
      </c>
      <c r="E7" s="114">
        <v>10758</v>
      </c>
      <c r="F7" s="114">
        <v>10163</v>
      </c>
    </row>
    <row r="8" spans="1:7" ht="15.75" thickTop="1">
      <c r="A8" s="1"/>
      <c r="B8" s="1"/>
      <c r="C8" s="1"/>
      <c r="D8" s="1"/>
      <c r="E8" s="1"/>
    </row>
    <row r="9" spans="1:7">
      <c r="A9" s="1"/>
      <c r="B9" s="1"/>
      <c r="C9" s="1"/>
      <c r="D9" s="1"/>
      <c r="E9" s="1"/>
    </row>
    <row r="10" spans="1:7">
      <c r="A10" s="1"/>
      <c r="B10" s="1"/>
      <c r="C10" s="1"/>
      <c r="D10" s="1"/>
      <c r="E10" s="1"/>
    </row>
    <row r="11" spans="1:7">
      <c r="A11" s="1"/>
      <c r="B11" s="1"/>
      <c r="C11" s="1"/>
    </row>
    <row r="12" spans="1:7">
      <c r="A12" s="1"/>
      <c r="B12" s="1"/>
      <c r="C12" s="1"/>
    </row>
    <row r="13" spans="1:7">
      <c r="A13" s="1"/>
      <c r="B13" s="1"/>
      <c r="C13" s="1"/>
    </row>
    <row r="14" spans="1:7">
      <c r="A14" s="1"/>
      <c r="B14" s="1"/>
      <c r="C14" s="1"/>
    </row>
    <row r="15" spans="1:7">
      <c r="A15" s="1"/>
      <c r="B15" s="1"/>
      <c r="C15" s="1"/>
    </row>
    <row r="16" spans="1:7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1"/>
      <c r="B23" s="1"/>
      <c r="C23" s="1"/>
    </row>
    <row r="24" spans="1:3">
      <c r="A24" s="1"/>
      <c r="B24" s="1"/>
      <c r="C24" s="1"/>
    </row>
    <row r="25" spans="1:3">
      <c r="A25" s="1"/>
      <c r="B25" s="1"/>
      <c r="C25" s="1"/>
    </row>
    <row r="26" spans="1:3">
      <c r="A26" s="1"/>
      <c r="B26" s="1"/>
      <c r="C26" s="1"/>
    </row>
    <row r="27" spans="1:3">
      <c r="A27" s="1"/>
      <c r="B27" s="1"/>
      <c r="C27" s="1"/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1"/>
      <c r="B31" s="1"/>
      <c r="C31" s="1"/>
    </row>
    <row r="32" spans="1:3">
      <c r="A32" s="1"/>
      <c r="B32" s="1"/>
      <c r="C32" s="1"/>
    </row>
    <row r="33" spans="1:7">
      <c r="A33" s="1"/>
      <c r="B33" s="1"/>
      <c r="C33" s="1"/>
    </row>
    <row r="34" spans="1:7">
      <c r="A34" s="1"/>
      <c r="B34" s="1"/>
      <c r="C34" s="1"/>
    </row>
    <row r="35" spans="1:7">
      <c r="A35" s="1"/>
      <c r="B35" s="1"/>
      <c r="C35" s="1"/>
      <c r="G35" s="1"/>
    </row>
    <row r="36" spans="1:7">
      <c r="A36" s="1"/>
      <c r="B36" s="1"/>
      <c r="C36" s="1"/>
      <c r="D36" s="1"/>
      <c r="E36" s="1"/>
      <c r="F36" s="1"/>
      <c r="G36" s="1"/>
    </row>
    <row r="37" spans="1:7">
      <c r="A37" s="1"/>
      <c r="B37" s="1"/>
      <c r="C37" s="1"/>
      <c r="D37" s="1"/>
      <c r="E37" s="1"/>
      <c r="F37" s="1"/>
      <c r="G37" s="1"/>
    </row>
    <row r="38" spans="1:7">
      <c r="A38" s="1"/>
      <c r="B38" s="1"/>
      <c r="C38" s="1"/>
      <c r="D38" s="1"/>
      <c r="E38" s="1"/>
      <c r="F38" s="1"/>
      <c r="G38" s="1"/>
    </row>
    <row r="39" spans="1:7">
      <c r="A39" s="1"/>
      <c r="B39" s="1"/>
      <c r="C39" s="1"/>
      <c r="D39" s="1"/>
      <c r="E39" s="1"/>
      <c r="F39" s="1"/>
      <c r="G39" s="1"/>
    </row>
    <row r="40" spans="1:7">
      <c r="A40" s="1"/>
      <c r="B40" s="1"/>
      <c r="C40" s="1"/>
      <c r="D40" s="1"/>
      <c r="E40" s="1"/>
      <c r="F40" s="1"/>
      <c r="G40" s="1"/>
    </row>
  </sheetData>
  <mergeCells count="3">
    <mergeCell ref="B4:F4"/>
    <mergeCell ref="A3:G3"/>
    <mergeCell ref="A1:G1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topLeftCell="A3" workbookViewId="0">
      <selection activeCell="I34" sqref="I34"/>
    </sheetView>
  </sheetViews>
  <sheetFormatPr defaultColWidth="9.140625" defaultRowHeight="15"/>
  <cols>
    <col min="1" max="1" width="43.42578125" style="1" bestFit="1" customWidth="1"/>
    <col min="2" max="2" width="12" style="1" bestFit="1" customWidth="1"/>
    <col min="3" max="3" width="14" style="1" customWidth="1"/>
    <col min="4" max="4" width="14.5703125" style="1" customWidth="1"/>
    <col min="5" max="5" width="14" style="1" bestFit="1" customWidth="1"/>
    <col min="6" max="6" width="16.7109375" style="1" customWidth="1"/>
    <col min="7" max="7" width="11.85546875" style="1" customWidth="1"/>
    <col min="8" max="16384" width="9.140625" style="1"/>
  </cols>
  <sheetData>
    <row r="1" spans="1:7" ht="33.75">
      <c r="A1" s="259" t="s">
        <v>44</v>
      </c>
      <c r="B1" s="259"/>
      <c r="C1" s="259"/>
      <c r="D1" s="259"/>
      <c r="E1" s="259"/>
      <c r="F1" s="259"/>
      <c r="G1" s="259"/>
    </row>
    <row r="2" spans="1:7" ht="29.25">
      <c r="A2" s="260" t="s">
        <v>68</v>
      </c>
      <c r="B2" s="260"/>
      <c r="C2" s="260"/>
      <c r="D2" s="260"/>
      <c r="E2" s="260"/>
      <c r="F2" s="260"/>
      <c r="G2" s="260"/>
    </row>
    <row r="3" spans="1:7" ht="20.25" customHeight="1">
      <c r="A3" s="261" t="s">
        <v>103</v>
      </c>
      <c r="B3" s="261"/>
      <c r="C3" s="261"/>
      <c r="D3" s="261"/>
      <c r="E3" s="261"/>
      <c r="F3" s="261"/>
      <c r="G3" s="261"/>
    </row>
    <row r="4" spans="1:7">
      <c r="A4" s="121"/>
      <c r="B4" s="121"/>
      <c r="C4" s="282" t="s">
        <v>69</v>
      </c>
      <c r="D4" s="282"/>
      <c r="E4" s="282"/>
      <c r="F4" s="282"/>
      <c r="G4" s="121"/>
    </row>
    <row r="5" spans="1:7" ht="54.75" customHeight="1" thickBot="1">
      <c r="A5" s="122" t="s">
        <v>0</v>
      </c>
      <c r="B5" s="122" t="s">
        <v>86</v>
      </c>
      <c r="C5" s="122" t="s">
        <v>87</v>
      </c>
      <c r="D5" s="122" t="s">
        <v>88</v>
      </c>
      <c r="E5" s="122" t="s">
        <v>89</v>
      </c>
      <c r="F5" s="122" t="s">
        <v>90</v>
      </c>
      <c r="G5" s="122" t="s">
        <v>91</v>
      </c>
    </row>
    <row r="6" spans="1:7" ht="15.75" thickTop="1">
      <c r="A6" s="21" t="s">
        <v>114</v>
      </c>
      <c r="B6" s="237">
        <v>1920</v>
      </c>
      <c r="C6" s="215">
        <v>0</v>
      </c>
      <c r="D6" s="215">
        <v>4</v>
      </c>
      <c r="E6" s="215">
        <v>237</v>
      </c>
      <c r="F6" s="215">
        <v>6</v>
      </c>
      <c r="G6" s="223">
        <f>B6-SUM(C6:F6)</f>
        <v>1673</v>
      </c>
    </row>
    <row r="7" spans="1:7">
      <c r="A7" s="19" t="s">
        <v>58</v>
      </c>
      <c r="B7" s="237">
        <v>787</v>
      </c>
      <c r="C7" s="215">
        <v>0</v>
      </c>
      <c r="D7" s="215">
        <v>3</v>
      </c>
      <c r="E7" s="215">
        <v>21</v>
      </c>
      <c r="F7" s="215">
        <v>2</v>
      </c>
      <c r="G7" s="223">
        <f t="shared" ref="G7:G34" si="0">B7-SUM(C7:F7)</f>
        <v>761</v>
      </c>
    </row>
    <row r="8" spans="1:7">
      <c r="A8" s="19" t="s">
        <v>2</v>
      </c>
      <c r="B8" s="237">
        <v>691</v>
      </c>
      <c r="C8" s="216">
        <v>1</v>
      </c>
      <c r="D8" s="216">
        <v>9</v>
      </c>
      <c r="E8" s="216">
        <v>15</v>
      </c>
      <c r="F8" s="216">
        <v>3</v>
      </c>
      <c r="G8" s="223">
        <f t="shared" si="0"/>
        <v>663</v>
      </c>
    </row>
    <row r="9" spans="1:7">
      <c r="A9" s="19" t="s">
        <v>3</v>
      </c>
      <c r="B9" s="237">
        <v>2476</v>
      </c>
      <c r="C9" s="216">
        <v>2</v>
      </c>
      <c r="D9" s="216">
        <v>32</v>
      </c>
      <c r="E9" s="216">
        <v>14</v>
      </c>
      <c r="F9" s="216">
        <v>3</v>
      </c>
      <c r="G9" s="223">
        <f t="shared" si="0"/>
        <v>2425</v>
      </c>
    </row>
    <row r="10" spans="1:7">
      <c r="A10" s="19" t="s">
        <v>59</v>
      </c>
      <c r="B10" s="237">
        <v>1429</v>
      </c>
      <c r="C10" s="216">
        <v>4</v>
      </c>
      <c r="D10" s="216">
        <v>22</v>
      </c>
      <c r="E10" s="216">
        <v>8</v>
      </c>
      <c r="F10" s="216">
        <v>5</v>
      </c>
      <c r="G10" s="223">
        <f t="shared" si="0"/>
        <v>1390</v>
      </c>
    </row>
    <row r="11" spans="1:7">
      <c r="A11" s="19" t="s">
        <v>4</v>
      </c>
      <c r="B11" s="237">
        <v>13359</v>
      </c>
      <c r="C11" s="216">
        <v>10</v>
      </c>
      <c r="D11" s="216">
        <v>75</v>
      </c>
      <c r="E11" s="216">
        <v>133</v>
      </c>
      <c r="F11" s="216">
        <v>46</v>
      </c>
      <c r="G11" s="223">
        <f t="shared" si="0"/>
        <v>13095</v>
      </c>
    </row>
    <row r="12" spans="1:7">
      <c r="A12" s="19" t="s">
        <v>60</v>
      </c>
      <c r="B12" s="237">
        <v>5766</v>
      </c>
      <c r="C12" s="216">
        <v>2</v>
      </c>
      <c r="D12" s="216">
        <v>78</v>
      </c>
      <c r="E12" s="216">
        <v>23</v>
      </c>
      <c r="F12" s="216">
        <v>10</v>
      </c>
      <c r="G12" s="223">
        <f t="shared" si="0"/>
        <v>5653</v>
      </c>
    </row>
    <row r="13" spans="1:7">
      <c r="A13" s="19" t="s">
        <v>5</v>
      </c>
      <c r="B13" s="237">
        <v>2271</v>
      </c>
      <c r="C13" s="216">
        <v>1</v>
      </c>
      <c r="D13" s="216">
        <v>20</v>
      </c>
      <c r="E13" s="216">
        <v>4</v>
      </c>
      <c r="F13" s="216">
        <v>1</v>
      </c>
      <c r="G13" s="223">
        <f t="shared" si="0"/>
        <v>2245</v>
      </c>
    </row>
    <row r="14" spans="1:7">
      <c r="A14" s="19" t="s">
        <v>61</v>
      </c>
      <c r="B14" s="237">
        <v>520</v>
      </c>
      <c r="C14" s="216">
        <v>1</v>
      </c>
      <c r="D14" s="216">
        <v>4</v>
      </c>
      <c r="E14" s="216">
        <v>0</v>
      </c>
      <c r="F14" s="216">
        <v>1</v>
      </c>
      <c r="G14" s="223">
        <f t="shared" si="0"/>
        <v>514</v>
      </c>
    </row>
    <row r="15" spans="1:7">
      <c r="A15" s="19" t="s">
        <v>6</v>
      </c>
      <c r="B15" s="237">
        <v>157</v>
      </c>
      <c r="C15" s="216">
        <v>2</v>
      </c>
      <c r="D15" s="216">
        <v>16</v>
      </c>
      <c r="E15" s="216">
        <v>7</v>
      </c>
      <c r="F15" s="216">
        <v>1</v>
      </c>
      <c r="G15" s="223">
        <f t="shared" si="0"/>
        <v>131</v>
      </c>
    </row>
    <row r="16" spans="1:7">
      <c r="A16" s="19" t="s">
        <v>7</v>
      </c>
      <c r="B16" s="237">
        <v>2785</v>
      </c>
      <c r="C16" s="216">
        <v>0</v>
      </c>
      <c r="D16" s="216">
        <v>27</v>
      </c>
      <c r="E16" s="216">
        <v>20</v>
      </c>
      <c r="F16" s="216">
        <v>9</v>
      </c>
      <c r="G16" s="223">
        <f t="shared" si="0"/>
        <v>2729</v>
      </c>
    </row>
    <row r="17" spans="1:7">
      <c r="A17" s="19" t="s">
        <v>8</v>
      </c>
      <c r="B17" s="237">
        <v>47277</v>
      </c>
      <c r="C17" s="216">
        <v>30</v>
      </c>
      <c r="D17" s="216">
        <v>425</v>
      </c>
      <c r="E17" s="216">
        <v>406</v>
      </c>
      <c r="F17" s="216">
        <v>129</v>
      </c>
      <c r="G17" s="223">
        <f t="shared" si="0"/>
        <v>46287</v>
      </c>
    </row>
    <row r="18" spans="1:7">
      <c r="A18" s="19" t="s">
        <v>9</v>
      </c>
      <c r="B18" s="237">
        <v>2131</v>
      </c>
      <c r="C18" s="216">
        <v>2</v>
      </c>
      <c r="D18" s="216">
        <v>20</v>
      </c>
      <c r="E18" s="216">
        <v>176</v>
      </c>
      <c r="F18" s="216">
        <v>12</v>
      </c>
      <c r="G18" s="223">
        <f t="shared" si="0"/>
        <v>1921</v>
      </c>
    </row>
    <row r="19" spans="1:7">
      <c r="A19" s="19" t="s">
        <v>62</v>
      </c>
      <c r="B19" s="237">
        <v>1879</v>
      </c>
      <c r="C19" s="216">
        <v>0</v>
      </c>
      <c r="D19" s="216">
        <v>2</v>
      </c>
      <c r="E19" s="216">
        <v>9</v>
      </c>
      <c r="F19" s="216">
        <v>10</v>
      </c>
      <c r="G19" s="223">
        <f t="shared" si="0"/>
        <v>1858</v>
      </c>
    </row>
    <row r="20" spans="1:7">
      <c r="A20" s="19" t="s">
        <v>10</v>
      </c>
      <c r="B20" s="237">
        <v>6692</v>
      </c>
      <c r="C20" s="216">
        <v>5</v>
      </c>
      <c r="D20" s="216">
        <v>67</v>
      </c>
      <c r="E20" s="216">
        <v>20</v>
      </c>
      <c r="F20" s="216">
        <v>23</v>
      </c>
      <c r="G20" s="223">
        <f t="shared" si="0"/>
        <v>6577</v>
      </c>
    </row>
    <row r="21" spans="1:7">
      <c r="A21" s="19" t="s">
        <v>11</v>
      </c>
      <c r="B21" s="237">
        <v>2487</v>
      </c>
      <c r="C21" s="216">
        <v>1</v>
      </c>
      <c r="D21" s="216">
        <v>37</v>
      </c>
      <c r="E21" s="216">
        <v>23</v>
      </c>
      <c r="F21" s="216">
        <v>10</v>
      </c>
      <c r="G21" s="223">
        <f t="shared" si="0"/>
        <v>2416</v>
      </c>
    </row>
    <row r="22" spans="1:7">
      <c r="A22" s="19" t="s">
        <v>12</v>
      </c>
      <c r="B22" s="237">
        <v>761</v>
      </c>
      <c r="C22" s="216">
        <v>1</v>
      </c>
      <c r="D22" s="216">
        <v>7</v>
      </c>
      <c r="E22" s="231">
        <v>31</v>
      </c>
      <c r="F22" s="216">
        <v>2</v>
      </c>
      <c r="G22" s="223">
        <f t="shared" si="0"/>
        <v>720</v>
      </c>
    </row>
    <row r="23" spans="1:7">
      <c r="A23" s="19" t="s">
        <v>13</v>
      </c>
      <c r="B23" s="237">
        <v>2512</v>
      </c>
      <c r="C23" s="216">
        <v>2</v>
      </c>
      <c r="D23" s="216">
        <v>19</v>
      </c>
      <c r="E23" s="216">
        <v>120</v>
      </c>
      <c r="F23" s="216">
        <v>6</v>
      </c>
      <c r="G23" s="223">
        <f t="shared" si="0"/>
        <v>2365</v>
      </c>
    </row>
    <row r="24" spans="1:7">
      <c r="A24" s="19" t="s">
        <v>14</v>
      </c>
      <c r="B24" s="237">
        <v>3792</v>
      </c>
      <c r="C24" s="216">
        <v>1</v>
      </c>
      <c r="D24" s="216">
        <v>33</v>
      </c>
      <c r="E24" s="216">
        <v>46</v>
      </c>
      <c r="F24" s="216">
        <v>16</v>
      </c>
      <c r="G24" s="223">
        <f t="shared" si="0"/>
        <v>3696</v>
      </c>
    </row>
    <row r="25" spans="1:7">
      <c r="A25" s="19" t="s">
        <v>63</v>
      </c>
      <c r="B25" s="237">
        <v>3329</v>
      </c>
      <c r="C25" s="216">
        <v>2</v>
      </c>
      <c r="D25" s="216">
        <v>26</v>
      </c>
      <c r="E25" s="216">
        <v>19</v>
      </c>
      <c r="F25" s="216">
        <v>12</v>
      </c>
      <c r="G25" s="223">
        <f t="shared" si="0"/>
        <v>3270</v>
      </c>
    </row>
    <row r="26" spans="1:7">
      <c r="A26" s="19" t="s">
        <v>15</v>
      </c>
      <c r="B26" s="237">
        <v>2293</v>
      </c>
      <c r="C26" s="216">
        <v>0</v>
      </c>
      <c r="D26" s="216">
        <v>14</v>
      </c>
      <c r="E26" s="216">
        <v>28</v>
      </c>
      <c r="F26" s="216">
        <v>6</v>
      </c>
      <c r="G26" s="223">
        <f t="shared" si="0"/>
        <v>2245</v>
      </c>
    </row>
    <row r="27" spans="1:7">
      <c r="A27" s="19" t="s">
        <v>64</v>
      </c>
      <c r="B27" s="237">
        <v>9724</v>
      </c>
      <c r="C27" s="216">
        <v>1</v>
      </c>
      <c r="D27" s="216">
        <v>283</v>
      </c>
      <c r="E27" s="216">
        <v>42</v>
      </c>
      <c r="F27" s="216">
        <v>32</v>
      </c>
      <c r="G27" s="223">
        <f t="shared" si="0"/>
        <v>9366</v>
      </c>
    </row>
    <row r="28" spans="1:7">
      <c r="A28" s="19" t="s">
        <v>16</v>
      </c>
      <c r="B28" s="237">
        <v>8687</v>
      </c>
      <c r="C28" s="216">
        <v>7</v>
      </c>
      <c r="D28" s="216">
        <v>28</v>
      </c>
      <c r="E28" s="216">
        <v>30</v>
      </c>
      <c r="F28" s="216">
        <v>27</v>
      </c>
      <c r="G28" s="223">
        <f t="shared" si="0"/>
        <v>8595</v>
      </c>
    </row>
    <row r="29" spans="1:7">
      <c r="A29" s="19" t="s">
        <v>17</v>
      </c>
      <c r="B29" s="237">
        <v>4259</v>
      </c>
      <c r="C29" s="216">
        <v>1</v>
      </c>
      <c r="D29" s="216">
        <v>25</v>
      </c>
      <c r="E29" s="216">
        <v>148</v>
      </c>
      <c r="F29" s="216">
        <v>22</v>
      </c>
      <c r="G29" s="223">
        <f t="shared" si="0"/>
        <v>4063</v>
      </c>
    </row>
    <row r="30" spans="1:7">
      <c r="A30" s="19" t="s">
        <v>65</v>
      </c>
      <c r="B30" s="237">
        <v>311</v>
      </c>
      <c r="C30" s="216">
        <v>0</v>
      </c>
      <c r="D30" s="216">
        <v>10</v>
      </c>
      <c r="E30" s="216">
        <v>0</v>
      </c>
      <c r="F30" s="216">
        <v>3</v>
      </c>
      <c r="G30" s="223">
        <f t="shared" si="0"/>
        <v>298</v>
      </c>
    </row>
    <row r="31" spans="1:7">
      <c r="A31" s="19" t="s">
        <v>18</v>
      </c>
      <c r="B31" s="237">
        <v>120</v>
      </c>
      <c r="C31" s="216">
        <v>3</v>
      </c>
      <c r="D31" s="216">
        <v>0</v>
      </c>
      <c r="E31" s="216">
        <v>6</v>
      </c>
      <c r="F31" s="216">
        <v>0</v>
      </c>
      <c r="G31" s="223">
        <f t="shared" si="0"/>
        <v>111</v>
      </c>
    </row>
    <row r="32" spans="1:7">
      <c r="A32" s="19" t="s">
        <v>19</v>
      </c>
      <c r="B32" s="237">
        <v>1514</v>
      </c>
      <c r="C32" s="216">
        <v>2</v>
      </c>
      <c r="D32" s="216">
        <v>16</v>
      </c>
      <c r="E32" s="216">
        <v>51</v>
      </c>
      <c r="F32" s="216">
        <v>12</v>
      </c>
      <c r="G32" s="223">
        <f t="shared" si="0"/>
        <v>1433</v>
      </c>
    </row>
    <row r="33" spans="1:8">
      <c r="A33" s="19" t="s">
        <v>20</v>
      </c>
      <c r="B33" s="237">
        <v>44</v>
      </c>
      <c r="C33" s="216">
        <v>0</v>
      </c>
      <c r="D33" s="216">
        <v>1</v>
      </c>
      <c r="E33" s="216">
        <v>0</v>
      </c>
      <c r="F33" s="216">
        <v>0</v>
      </c>
      <c r="G33" s="223">
        <f t="shared" si="0"/>
        <v>43</v>
      </c>
    </row>
    <row r="34" spans="1:8" ht="15.75" thickBot="1">
      <c r="A34" s="20" t="s">
        <v>21</v>
      </c>
      <c r="B34" s="237">
        <v>5478</v>
      </c>
      <c r="C34" s="216">
        <v>2</v>
      </c>
      <c r="D34" s="216">
        <v>17</v>
      </c>
      <c r="E34" s="216">
        <v>40</v>
      </c>
      <c r="F34" s="216">
        <v>25</v>
      </c>
      <c r="G34" s="223">
        <f t="shared" si="0"/>
        <v>5394</v>
      </c>
    </row>
    <row r="35" spans="1:8" ht="15.75" thickTop="1">
      <c r="A35" s="123" t="s">
        <v>22</v>
      </c>
      <c r="B35" s="224">
        <f>SUM(B6:B34)</f>
        <v>135451</v>
      </c>
      <c r="C35" s="224">
        <f t="shared" ref="C35:F35" si="1">SUM(C6:C34)</f>
        <v>83</v>
      </c>
      <c r="D35" s="224">
        <f t="shared" si="1"/>
        <v>1320</v>
      </c>
      <c r="E35" s="224">
        <f t="shared" si="1"/>
        <v>1677</v>
      </c>
      <c r="F35" s="224">
        <f t="shared" si="1"/>
        <v>434</v>
      </c>
      <c r="G35" s="224">
        <f>SUM(G6:G34)</f>
        <v>131937</v>
      </c>
    </row>
    <row r="37" spans="1:8" ht="62.25" customHeight="1">
      <c r="A37" s="258" t="s">
        <v>131</v>
      </c>
      <c r="B37" s="258"/>
      <c r="C37" s="258"/>
      <c r="D37" s="258"/>
      <c r="E37" s="258"/>
      <c r="F37" s="258"/>
      <c r="G37" s="258"/>
      <c r="H37" s="258"/>
    </row>
    <row r="38" spans="1:8">
      <c r="A38" s="257" t="s">
        <v>92</v>
      </c>
      <c r="B38" s="257"/>
      <c r="C38" s="257"/>
      <c r="D38" s="257"/>
      <c r="E38" s="257"/>
    </row>
  </sheetData>
  <mergeCells count="6">
    <mergeCell ref="A38:E38"/>
    <mergeCell ref="A1:G1"/>
    <mergeCell ref="A2:G2"/>
    <mergeCell ref="A3:G3"/>
    <mergeCell ref="C4:F4"/>
    <mergeCell ref="A37:H37"/>
  </mergeCells>
  <pageMargins left="0.7" right="0.7" top="0.75" bottom="0.75" header="0.3" footer="0.3"/>
  <pageSetup paperSize="9" scale="7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selection activeCell="G8" sqref="G8"/>
    </sheetView>
  </sheetViews>
  <sheetFormatPr defaultRowHeight="15"/>
  <cols>
    <col min="1" max="1" width="9.140625" style="1"/>
    <col min="2" max="2" width="7.42578125" customWidth="1"/>
    <col min="3" max="3" width="23.140625" bestFit="1" customWidth="1"/>
    <col min="4" max="10" width="13.28515625" bestFit="1" customWidth="1"/>
    <col min="11" max="13" width="12.42578125" bestFit="1" customWidth="1"/>
  </cols>
  <sheetData>
    <row r="1" spans="2:11" ht="44.25">
      <c r="B1" s="1"/>
      <c r="C1" s="287" t="s">
        <v>45</v>
      </c>
      <c r="D1" s="287"/>
      <c r="E1" s="287"/>
      <c r="F1" s="287"/>
      <c r="G1" s="287"/>
      <c r="H1" s="287"/>
      <c r="I1" s="1"/>
      <c r="J1" s="1"/>
      <c r="K1" s="1"/>
    </row>
    <row r="2" spans="2:11" ht="23.25">
      <c r="B2" s="6"/>
      <c r="C2" s="288" t="s">
        <v>46</v>
      </c>
      <c r="D2" s="288"/>
      <c r="E2" s="288"/>
      <c r="F2" s="288"/>
      <c r="G2" s="288"/>
      <c r="H2" s="288"/>
      <c r="I2" s="6"/>
      <c r="J2" s="6"/>
      <c r="K2" s="1"/>
    </row>
    <row r="3" spans="2:11" ht="23.25">
      <c r="B3" s="6"/>
      <c r="C3" s="288" t="s">
        <v>112</v>
      </c>
      <c r="D3" s="288"/>
      <c r="E3" s="288"/>
      <c r="F3" s="288"/>
      <c r="G3" s="288"/>
      <c r="H3" s="288"/>
      <c r="I3" s="6"/>
      <c r="J3" s="6"/>
      <c r="K3" s="1"/>
    </row>
    <row r="4" spans="2:11" ht="6.75" customHeight="1" thickBot="1">
      <c r="B4" s="1"/>
    </row>
    <row r="5" spans="2:11" ht="22.5" thickTop="1" thickBot="1">
      <c r="C5" s="40" t="s">
        <v>26</v>
      </c>
      <c r="D5" s="8">
        <v>2016</v>
      </c>
      <c r="E5" s="8">
        <v>2017</v>
      </c>
      <c r="F5" s="9">
        <v>2018</v>
      </c>
      <c r="G5" s="34">
        <v>2019</v>
      </c>
      <c r="H5" s="39">
        <v>2020</v>
      </c>
    </row>
    <row r="6" spans="2:11" ht="21.75" thickTop="1">
      <c r="C6" s="26" t="s">
        <v>1</v>
      </c>
      <c r="D6" s="186">
        <v>64665</v>
      </c>
      <c r="E6" s="186">
        <v>57898</v>
      </c>
      <c r="F6" s="186">
        <v>60627</v>
      </c>
      <c r="G6" s="186">
        <v>61632</v>
      </c>
      <c r="H6" s="186">
        <v>52212</v>
      </c>
    </row>
    <row r="7" spans="2:11" ht="21">
      <c r="C7" s="27" t="s">
        <v>27</v>
      </c>
      <c r="D7" s="187">
        <v>93594</v>
      </c>
      <c r="E7" s="187">
        <v>85846</v>
      </c>
      <c r="F7" s="187">
        <v>79175</v>
      </c>
      <c r="G7" s="187">
        <v>78835</v>
      </c>
      <c r="H7" s="187">
        <v>69162</v>
      </c>
    </row>
    <row r="8" spans="2:11" ht="21.75" thickBot="1">
      <c r="C8" s="28" t="s">
        <v>28</v>
      </c>
      <c r="D8" s="188">
        <v>238729</v>
      </c>
      <c r="E8" s="188">
        <v>210425</v>
      </c>
      <c r="F8" s="188">
        <v>191409</v>
      </c>
      <c r="G8" s="188">
        <v>173968</v>
      </c>
      <c r="H8" s="188">
        <v>158147</v>
      </c>
    </row>
    <row r="9" spans="2:11" ht="15.75" thickTop="1"/>
    <row r="14" spans="2:11">
      <c r="C14" s="1"/>
      <c r="D14" s="1"/>
    </row>
    <row r="15" spans="2:11">
      <c r="C15" s="1"/>
      <c r="D15" s="1"/>
    </row>
    <row r="16" spans="2:11">
      <c r="C16" s="1"/>
      <c r="D16" s="1"/>
    </row>
    <row r="17" spans="3:4">
      <c r="C17" s="1"/>
      <c r="D17" s="1"/>
    </row>
    <row r="18" spans="3:4">
      <c r="C18" s="1"/>
      <c r="D18" s="1"/>
    </row>
  </sheetData>
  <mergeCells count="3">
    <mergeCell ref="C1:H1"/>
    <mergeCell ref="C3:H3"/>
    <mergeCell ref="C2:H2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0"/>
  <sheetViews>
    <sheetView topLeftCell="A7" workbookViewId="0">
      <selection activeCell="B6" sqref="B6:F7"/>
    </sheetView>
  </sheetViews>
  <sheetFormatPr defaultRowHeight="15"/>
  <cols>
    <col min="1" max="1" width="7.5703125" customWidth="1"/>
    <col min="2" max="6" width="12.7109375" customWidth="1"/>
  </cols>
  <sheetData>
    <row r="1" spans="1:7" ht="47.25">
      <c r="A1" s="11"/>
      <c r="B1" s="256" t="s">
        <v>43</v>
      </c>
      <c r="C1" s="256"/>
      <c r="D1" s="256"/>
      <c r="E1" s="256"/>
      <c r="F1" s="256"/>
      <c r="G1" s="11"/>
    </row>
    <row r="2" spans="1:7">
      <c r="A2" s="1"/>
    </row>
    <row r="3" spans="1:7" ht="23.25">
      <c r="A3" s="10"/>
      <c r="B3" s="255" t="s">
        <v>25</v>
      </c>
      <c r="C3" s="255"/>
      <c r="D3" s="255"/>
      <c r="E3" s="255"/>
      <c r="F3" s="255"/>
      <c r="G3" s="10"/>
    </row>
    <row r="4" spans="1:7" ht="23.25">
      <c r="A4" s="10"/>
      <c r="B4" s="255" t="s">
        <v>107</v>
      </c>
      <c r="C4" s="255"/>
      <c r="D4" s="255"/>
      <c r="E4" s="255"/>
      <c r="F4" s="255"/>
      <c r="G4" s="10"/>
    </row>
    <row r="5" spans="1:7" ht="24" thickBot="1">
      <c r="A5" s="1"/>
      <c r="B5" s="3"/>
      <c r="C5" s="3"/>
      <c r="D5" s="3"/>
      <c r="E5" s="3"/>
      <c r="F5" s="3"/>
    </row>
    <row r="6" spans="1:7" ht="24.75" thickTop="1" thickBot="1">
      <c r="A6" s="10"/>
      <c r="B6" s="25">
        <v>2016</v>
      </c>
      <c r="C6" s="24">
        <v>2017</v>
      </c>
      <c r="D6" s="25">
        <v>2018</v>
      </c>
      <c r="E6" s="24">
        <v>2019</v>
      </c>
      <c r="F6" s="24">
        <v>2020</v>
      </c>
      <c r="G6" s="10"/>
    </row>
    <row r="7" spans="1:7" ht="21.75" thickTop="1" thickBot="1">
      <c r="A7" s="10"/>
      <c r="B7" s="115">
        <v>9858</v>
      </c>
      <c r="C7" s="115">
        <v>9990</v>
      </c>
      <c r="D7" s="115">
        <v>11055</v>
      </c>
      <c r="E7" s="116">
        <v>12151</v>
      </c>
      <c r="F7" s="116">
        <v>11811</v>
      </c>
      <c r="G7" s="10"/>
    </row>
    <row r="8" spans="1:7" ht="15.75" thickTop="1">
      <c r="A8" s="1"/>
    </row>
    <row r="9" spans="1:7">
      <c r="A9" s="1"/>
    </row>
    <row r="10" spans="1:7" ht="15" customHeight="1">
      <c r="A10" s="1"/>
      <c r="B10" s="33"/>
      <c r="C10" s="33"/>
      <c r="D10" s="33"/>
      <c r="E10" s="33"/>
      <c r="F10" s="33"/>
    </row>
    <row r="11" spans="1:7" s="1" customFormat="1">
      <c r="B11" s="33"/>
      <c r="C11" s="33"/>
      <c r="D11" s="33"/>
      <c r="E11" s="33"/>
      <c r="F11" s="33"/>
    </row>
    <row r="12" spans="1:7">
      <c r="A12" s="1"/>
      <c r="B12" s="2"/>
      <c r="C12" s="2"/>
      <c r="D12" s="2"/>
      <c r="E12" s="2"/>
      <c r="F12" s="2"/>
    </row>
    <row r="13" spans="1:7">
      <c r="A13" s="1"/>
    </row>
    <row r="14" spans="1:7">
      <c r="A14" s="1"/>
    </row>
    <row r="15" spans="1:7">
      <c r="A15" s="1"/>
    </row>
    <row r="16" spans="1:7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3">
      <c r="A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  <row r="38" spans="1:3">
      <c r="A38" s="1"/>
      <c r="B38" s="1"/>
      <c r="C38" s="1"/>
    </row>
    <row r="39" spans="1:3">
      <c r="A39" s="1"/>
      <c r="B39" s="1"/>
      <c r="C39" s="1"/>
    </row>
    <row r="40" spans="1:3">
      <c r="A40" s="1"/>
      <c r="B40" s="1"/>
      <c r="C40" s="1"/>
    </row>
  </sheetData>
  <mergeCells count="3">
    <mergeCell ref="B4:F4"/>
    <mergeCell ref="B3:F3"/>
    <mergeCell ref="B1:F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0"/>
  <sheetViews>
    <sheetView workbookViewId="0">
      <selection activeCell="K20" sqref="K20"/>
    </sheetView>
  </sheetViews>
  <sheetFormatPr defaultRowHeight="15"/>
  <cols>
    <col min="1" max="1" width="5.85546875" customWidth="1"/>
    <col min="2" max="6" width="12.7109375" customWidth="1"/>
  </cols>
  <sheetData>
    <row r="1" spans="1:6" ht="47.25">
      <c r="A1" s="11"/>
      <c r="B1" s="256" t="s">
        <v>43</v>
      </c>
      <c r="C1" s="256"/>
      <c r="D1" s="256"/>
      <c r="E1" s="256"/>
      <c r="F1" s="256"/>
    </row>
    <row r="2" spans="1:6">
      <c r="A2" s="1"/>
    </row>
    <row r="3" spans="1:6" ht="23.25">
      <c r="A3" s="10"/>
      <c r="B3" s="255" t="s">
        <v>24</v>
      </c>
      <c r="C3" s="255"/>
      <c r="D3" s="255"/>
      <c r="E3" s="255"/>
      <c r="F3" s="255"/>
    </row>
    <row r="4" spans="1:6" ht="23.25">
      <c r="A4" s="10"/>
      <c r="B4" s="255" t="s">
        <v>107</v>
      </c>
      <c r="C4" s="255"/>
      <c r="D4" s="255"/>
      <c r="E4" s="255"/>
      <c r="F4" s="255"/>
    </row>
    <row r="5" spans="1:6" ht="24" thickBot="1">
      <c r="A5" s="1"/>
      <c r="B5" s="3"/>
      <c r="C5" s="3"/>
      <c r="D5" s="3"/>
      <c r="E5" s="3"/>
      <c r="F5" s="3"/>
    </row>
    <row r="6" spans="1:6" ht="24.75" thickTop="1" thickBot="1">
      <c r="A6" s="10"/>
      <c r="B6" s="24">
        <v>2016</v>
      </c>
      <c r="C6" s="24">
        <v>2017</v>
      </c>
      <c r="D6" s="24">
        <v>2018</v>
      </c>
      <c r="E6" s="24">
        <v>2019</v>
      </c>
      <c r="F6" s="24">
        <v>2020</v>
      </c>
    </row>
    <row r="7" spans="1:6" ht="21.75" thickTop="1" thickBot="1">
      <c r="A7" s="10"/>
      <c r="B7" s="114">
        <v>26634</v>
      </c>
      <c r="C7" s="114">
        <v>26015</v>
      </c>
      <c r="D7" s="114">
        <v>25513</v>
      </c>
      <c r="E7" s="114">
        <v>24010</v>
      </c>
      <c r="F7" s="114">
        <v>22696</v>
      </c>
    </row>
    <row r="8" spans="1:6" ht="15.75" thickTop="1">
      <c r="A8" s="1"/>
    </row>
    <row r="9" spans="1:6">
      <c r="A9" s="1"/>
    </row>
    <row r="10" spans="1:6">
      <c r="A10" s="1"/>
    </row>
    <row r="11" spans="1:6">
      <c r="A11" s="1"/>
    </row>
    <row r="12" spans="1:6">
      <c r="A12" s="1"/>
    </row>
    <row r="13" spans="1:6">
      <c r="A13" s="1"/>
    </row>
    <row r="14" spans="1:6">
      <c r="A14" s="1"/>
    </row>
    <row r="15" spans="1:6">
      <c r="A15" s="1"/>
    </row>
    <row r="16" spans="1:6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</sheetData>
  <mergeCells count="3">
    <mergeCell ref="B4:F4"/>
    <mergeCell ref="B3:F3"/>
    <mergeCell ref="B1:F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6"/>
  <sheetViews>
    <sheetView workbookViewId="0">
      <selection activeCell="K11" sqref="K11"/>
    </sheetView>
  </sheetViews>
  <sheetFormatPr defaultRowHeight="15"/>
  <cols>
    <col min="1" max="1" width="14.28515625" bestFit="1" customWidth="1"/>
    <col min="2" max="2" width="10.7109375" bestFit="1" customWidth="1"/>
    <col min="3" max="3" width="19.28515625" customWidth="1"/>
    <col min="4" max="4" width="11.42578125" customWidth="1"/>
    <col min="5" max="5" width="23.5703125" bestFit="1" customWidth="1"/>
    <col min="6" max="6" width="24" customWidth="1"/>
    <col min="7" max="7" width="22.7109375" bestFit="1" customWidth="1"/>
    <col min="8" max="8" width="15.7109375" customWidth="1"/>
  </cols>
  <sheetData>
    <row r="1" spans="1:8" ht="33.75">
      <c r="A1" s="259" t="s">
        <v>43</v>
      </c>
      <c r="B1" s="259"/>
      <c r="C1" s="259"/>
      <c r="D1" s="259"/>
      <c r="E1" s="259"/>
      <c r="F1" s="259"/>
      <c r="G1" s="259"/>
      <c r="H1" s="259"/>
    </row>
    <row r="2" spans="1:8" ht="29.25">
      <c r="A2" s="260" t="s">
        <v>68</v>
      </c>
      <c r="B2" s="260"/>
      <c r="C2" s="260"/>
      <c r="D2" s="260"/>
      <c r="E2" s="260"/>
      <c r="F2" s="260"/>
      <c r="G2" s="260"/>
      <c r="H2" s="260"/>
    </row>
    <row r="3" spans="1:8" ht="24.75" customHeight="1">
      <c r="A3" s="261" t="s">
        <v>103</v>
      </c>
      <c r="B3" s="261"/>
      <c r="C3" s="261"/>
      <c r="D3" s="261"/>
      <c r="E3" s="261"/>
      <c r="F3" s="261"/>
      <c r="G3" s="261"/>
      <c r="H3" s="261"/>
    </row>
    <row r="4" spans="1:8" ht="15.75" thickBot="1">
      <c r="A4" s="124"/>
      <c r="B4" s="124"/>
      <c r="C4" s="262" t="s">
        <v>69</v>
      </c>
      <c r="D4" s="262"/>
      <c r="E4" s="262"/>
      <c r="F4" s="262"/>
      <c r="G4" s="262"/>
      <c r="H4" s="125"/>
    </row>
    <row r="5" spans="1:8" ht="45">
      <c r="A5" s="126" t="s">
        <v>38</v>
      </c>
      <c r="B5" s="127" t="s">
        <v>78</v>
      </c>
      <c r="C5" s="127" t="s">
        <v>79</v>
      </c>
      <c r="D5" s="127" t="s">
        <v>80</v>
      </c>
      <c r="E5" s="127" t="s">
        <v>81</v>
      </c>
      <c r="F5" s="127" t="s">
        <v>82</v>
      </c>
      <c r="G5" s="127" t="s">
        <v>83</v>
      </c>
      <c r="H5" s="128" t="s">
        <v>84</v>
      </c>
    </row>
    <row r="6" spans="1:8">
      <c r="A6" s="105">
        <v>2</v>
      </c>
      <c r="B6" s="219">
        <v>1048</v>
      </c>
      <c r="C6" s="206">
        <v>0</v>
      </c>
      <c r="D6" s="206">
        <v>0</v>
      </c>
      <c r="E6" s="206">
        <v>1</v>
      </c>
      <c r="F6" s="206">
        <v>10</v>
      </c>
      <c r="G6" s="206">
        <v>25</v>
      </c>
      <c r="H6" s="205">
        <f>B6-SUM(C6:G6)</f>
        <v>1012</v>
      </c>
    </row>
    <row r="7" spans="1:8">
      <c r="A7" s="95">
        <v>3</v>
      </c>
      <c r="B7" s="219">
        <v>3302</v>
      </c>
      <c r="C7" s="204">
        <v>97</v>
      </c>
      <c r="D7" s="204">
        <v>6</v>
      </c>
      <c r="E7" s="204">
        <v>71</v>
      </c>
      <c r="F7" s="204">
        <v>6</v>
      </c>
      <c r="G7" s="204">
        <v>6</v>
      </c>
      <c r="H7" s="205">
        <f t="shared" ref="H7:H11" si="0">B7-SUM(C7:G7)</f>
        <v>3116</v>
      </c>
    </row>
    <row r="8" spans="1:8">
      <c r="A8" s="15">
        <v>4</v>
      </c>
      <c r="B8" s="220">
        <v>6197</v>
      </c>
      <c r="C8" s="206">
        <v>65</v>
      </c>
      <c r="D8" s="206">
        <v>15</v>
      </c>
      <c r="E8" s="206">
        <v>25</v>
      </c>
      <c r="F8" s="207">
        <v>20</v>
      </c>
      <c r="G8" s="206">
        <v>9</v>
      </c>
      <c r="H8" s="205">
        <f t="shared" si="0"/>
        <v>6063</v>
      </c>
    </row>
    <row r="9" spans="1:8">
      <c r="A9" s="15">
        <v>5</v>
      </c>
      <c r="B9" s="220">
        <v>3785</v>
      </c>
      <c r="C9" s="204">
        <v>55</v>
      </c>
      <c r="D9" s="204">
        <v>13</v>
      </c>
      <c r="E9" s="204">
        <v>72</v>
      </c>
      <c r="F9" s="208">
        <v>3</v>
      </c>
      <c r="G9" s="204">
        <v>3</v>
      </c>
      <c r="H9" s="205">
        <f t="shared" si="0"/>
        <v>3639</v>
      </c>
    </row>
    <row r="10" spans="1:8">
      <c r="A10" s="18">
        <v>6</v>
      </c>
      <c r="B10" s="221">
        <v>8352</v>
      </c>
      <c r="C10" s="206">
        <v>104</v>
      </c>
      <c r="D10" s="206">
        <v>14</v>
      </c>
      <c r="E10" s="206">
        <v>36</v>
      </c>
      <c r="F10" s="209">
        <v>17</v>
      </c>
      <c r="G10" s="206">
        <v>22</v>
      </c>
      <c r="H10" s="205">
        <f t="shared" si="0"/>
        <v>8159</v>
      </c>
    </row>
    <row r="11" spans="1:8">
      <c r="A11" s="18" t="s">
        <v>55</v>
      </c>
      <c r="B11" s="221">
        <v>12</v>
      </c>
      <c r="C11" s="204">
        <v>0</v>
      </c>
      <c r="D11" s="204">
        <v>0</v>
      </c>
      <c r="E11" s="204">
        <v>0</v>
      </c>
      <c r="F11" s="208">
        <v>0</v>
      </c>
      <c r="G11" s="204">
        <v>0</v>
      </c>
      <c r="H11" s="205">
        <f t="shared" si="0"/>
        <v>12</v>
      </c>
    </row>
    <row r="12" spans="1:8" ht="15.75" thickBot="1">
      <c r="A12" s="129" t="s">
        <v>22</v>
      </c>
      <c r="B12" s="130">
        <f t="shared" ref="B12:H12" si="1">SUM(B6:B11)</f>
        <v>22696</v>
      </c>
      <c r="C12" s="210">
        <f t="shared" si="1"/>
        <v>321</v>
      </c>
      <c r="D12" s="210">
        <f t="shared" si="1"/>
        <v>48</v>
      </c>
      <c r="E12" s="210">
        <f t="shared" si="1"/>
        <v>205</v>
      </c>
      <c r="F12" s="210">
        <f t="shared" si="1"/>
        <v>56</v>
      </c>
      <c r="G12" s="210">
        <f t="shared" si="1"/>
        <v>65</v>
      </c>
      <c r="H12" s="211">
        <f t="shared" si="1"/>
        <v>22001</v>
      </c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258" t="s">
        <v>70</v>
      </c>
      <c r="B14" s="258"/>
      <c r="C14" s="258"/>
      <c r="D14" s="258"/>
      <c r="E14" s="258"/>
      <c r="F14" s="258"/>
      <c r="G14" s="258"/>
      <c r="H14" s="258"/>
    </row>
    <row r="15" spans="1:8" ht="45.75" customHeight="1">
      <c r="A15" s="258" t="s">
        <v>130</v>
      </c>
      <c r="B15" s="258"/>
      <c r="C15" s="258"/>
      <c r="D15" s="258"/>
      <c r="E15" s="258"/>
      <c r="F15" s="258"/>
      <c r="G15" s="258"/>
      <c r="H15" s="258"/>
    </row>
    <row r="16" spans="1:8">
      <c r="A16" s="257" t="s">
        <v>85</v>
      </c>
      <c r="B16" s="257"/>
      <c r="C16" s="257"/>
      <c r="D16" s="257"/>
      <c r="E16" s="257"/>
    </row>
  </sheetData>
  <mergeCells count="7">
    <mergeCell ref="A16:E16"/>
    <mergeCell ref="A15:H15"/>
    <mergeCell ref="A1:H1"/>
    <mergeCell ref="A2:H2"/>
    <mergeCell ref="A3:H3"/>
    <mergeCell ref="C4:G4"/>
    <mergeCell ref="A14:H14"/>
  </mergeCells>
  <pageMargins left="0.7" right="0.7" top="0.75" bottom="0.75" header="0.3" footer="0.3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H48"/>
  <sheetViews>
    <sheetView topLeftCell="A16" workbookViewId="0">
      <selection activeCell="B48" sqref="B48:C48"/>
    </sheetView>
  </sheetViews>
  <sheetFormatPr defaultColWidth="9.140625" defaultRowHeight="15"/>
  <cols>
    <col min="1" max="1" width="9.140625" style="1"/>
    <col min="2" max="2" width="35.140625" style="1" bestFit="1" customWidth="1"/>
    <col min="3" max="3" width="29.7109375" style="1" customWidth="1"/>
    <col min="4" max="6" width="9.140625" style="1"/>
    <col min="7" max="7" width="35.140625" style="1" bestFit="1" customWidth="1"/>
    <col min="8" max="8" width="31.140625" style="1" customWidth="1"/>
    <col min="9" max="16384" width="9.140625" style="1"/>
  </cols>
  <sheetData>
    <row r="1" spans="2:8">
      <c r="B1" s="264" t="s">
        <v>115</v>
      </c>
      <c r="C1" s="264"/>
      <c r="D1" s="264"/>
      <c r="E1" s="264"/>
      <c r="F1" s="264"/>
      <c r="G1" s="264"/>
      <c r="H1" s="264"/>
    </row>
    <row r="2" spans="2:8">
      <c r="B2" s="264"/>
      <c r="C2" s="264"/>
      <c r="D2" s="264"/>
      <c r="E2" s="264"/>
      <c r="F2" s="264"/>
      <c r="G2" s="264"/>
      <c r="H2" s="264"/>
    </row>
    <row r="3" spans="2:8" ht="15.75" thickBot="1"/>
    <row r="4" spans="2:8" ht="16.5" thickBot="1">
      <c r="B4" s="265" t="s">
        <v>116</v>
      </c>
      <c r="C4" s="266"/>
      <c r="G4" s="265" t="s">
        <v>117</v>
      </c>
      <c r="H4" s="266"/>
    </row>
    <row r="5" spans="2:8" ht="16.5" thickBot="1">
      <c r="B5" s="131" t="s">
        <v>71</v>
      </c>
      <c r="C5" s="131" t="s">
        <v>126</v>
      </c>
      <c r="G5" s="131" t="s">
        <v>71</v>
      </c>
      <c r="H5" s="131" t="s">
        <v>126</v>
      </c>
    </row>
    <row r="6" spans="2:8" ht="17.25" thickTop="1" thickBot="1">
      <c r="B6" s="21" t="s">
        <v>72</v>
      </c>
      <c r="C6" s="132">
        <v>57</v>
      </c>
      <c r="G6" s="21" t="s">
        <v>72</v>
      </c>
      <c r="H6" s="132">
        <v>43</v>
      </c>
    </row>
    <row r="7" spans="2:8" ht="16.5" thickTop="1">
      <c r="B7" s="21" t="s">
        <v>73</v>
      </c>
      <c r="C7" s="132">
        <v>41</v>
      </c>
      <c r="G7" s="21" t="s">
        <v>73</v>
      </c>
      <c r="H7" s="132">
        <v>28</v>
      </c>
    </row>
    <row r="8" spans="2:8" ht="15.75">
      <c r="B8" s="134" t="s">
        <v>74</v>
      </c>
      <c r="C8" s="133">
        <v>58</v>
      </c>
      <c r="G8" s="134" t="s">
        <v>74</v>
      </c>
      <c r="H8" s="134">
        <v>42</v>
      </c>
    </row>
    <row r="9" spans="2:8" ht="15" customHeight="1"/>
    <row r="10" spans="2:8" ht="15" customHeight="1"/>
    <row r="11" spans="2:8" ht="24" thickBot="1">
      <c r="B11" s="135"/>
      <c r="C11" s="135"/>
      <c r="D11" s="135"/>
      <c r="E11" s="135"/>
      <c r="F11" s="135"/>
      <c r="G11" s="135"/>
      <c r="H11" s="135"/>
    </row>
    <row r="12" spans="2:8" ht="16.5" thickBot="1">
      <c r="B12" s="265" t="s">
        <v>116</v>
      </c>
      <c r="C12" s="266"/>
      <c r="G12" s="265" t="s">
        <v>117</v>
      </c>
      <c r="H12" s="266"/>
    </row>
    <row r="13" spans="2:8" ht="16.5" thickBot="1">
      <c r="B13" s="189" t="s">
        <v>71</v>
      </c>
      <c r="C13" s="136" t="s">
        <v>126</v>
      </c>
      <c r="G13" s="189" t="s">
        <v>71</v>
      </c>
      <c r="H13" s="136" t="s">
        <v>126</v>
      </c>
    </row>
    <row r="14" spans="2:8" ht="16.5" thickTop="1">
      <c r="B14" s="21" t="s">
        <v>114</v>
      </c>
      <c r="C14" s="137">
        <v>37</v>
      </c>
      <c r="G14" s="21" t="s">
        <v>114</v>
      </c>
      <c r="H14" s="137">
        <v>22</v>
      </c>
    </row>
    <row r="15" spans="2:8" ht="15.75">
      <c r="B15" s="19" t="s">
        <v>58</v>
      </c>
      <c r="C15" s="137">
        <v>48</v>
      </c>
      <c r="G15" s="19" t="s">
        <v>58</v>
      </c>
      <c r="H15" s="137">
        <v>30</v>
      </c>
    </row>
    <row r="16" spans="2:8" ht="15.75">
      <c r="B16" s="19" t="s">
        <v>2</v>
      </c>
      <c r="C16" s="137">
        <v>36</v>
      </c>
      <c r="G16" s="19" t="s">
        <v>2</v>
      </c>
      <c r="H16" s="137">
        <v>23</v>
      </c>
    </row>
    <row r="17" spans="2:8" ht="15.75">
      <c r="B17" s="19" t="s">
        <v>3</v>
      </c>
      <c r="C17" s="137">
        <v>40</v>
      </c>
      <c r="G17" s="19" t="s">
        <v>3</v>
      </c>
      <c r="H17" s="137">
        <v>30</v>
      </c>
    </row>
    <row r="18" spans="2:8" ht="15.75">
      <c r="B18" s="19" t="s">
        <v>59</v>
      </c>
      <c r="C18" s="137">
        <v>31</v>
      </c>
      <c r="G18" s="19" t="s">
        <v>59</v>
      </c>
      <c r="H18" s="137">
        <v>22</v>
      </c>
    </row>
    <row r="19" spans="2:8" ht="15.75">
      <c r="B19" s="19" t="s">
        <v>4</v>
      </c>
      <c r="C19" s="137">
        <v>40</v>
      </c>
      <c r="G19" s="19" t="s">
        <v>4</v>
      </c>
      <c r="H19" s="137">
        <v>30</v>
      </c>
    </row>
    <row r="20" spans="2:8" ht="15.75">
      <c r="B20" s="19" t="s">
        <v>60</v>
      </c>
      <c r="C20" s="137">
        <v>41</v>
      </c>
      <c r="G20" s="19" t="s">
        <v>60</v>
      </c>
      <c r="H20" s="137">
        <v>32</v>
      </c>
    </row>
    <row r="21" spans="2:8" ht="15.75">
      <c r="B21" s="19" t="s">
        <v>5</v>
      </c>
      <c r="C21" s="137">
        <v>38</v>
      </c>
      <c r="G21" s="19" t="s">
        <v>5</v>
      </c>
      <c r="H21" s="137">
        <v>29</v>
      </c>
    </row>
    <row r="22" spans="2:8" ht="15.75">
      <c r="B22" s="19" t="s">
        <v>61</v>
      </c>
      <c r="C22" s="137">
        <v>40</v>
      </c>
      <c r="G22" s="19" t="s">
        <v>61</v>
      </c>
      <c r="H22" s="137">
        <v>34</v>
      </c>
    </row>
    <row r="23" spans="2:8" ht="15.75">
      <c r="B23" s="19" t="s">
        <v>6</v>
      </c>
      <c r="C23" s="137">
        <v>39</v>
      </c>
      <c r="G23" s="19" t="s">
        <v>6</v>
      </c>
      <c r="H23" s="137">
        <v>27</v>
      </c>
    </row>
    <row r="24" spans="2:8" ht="15.75">
      <c r="B24" s="19" t="s">
        <v>7</v>
      </c>
      <c r="C24" s="137">
        <v>38</v>
      </c>
      <c r="G24" s="19" t="s">
        <v>7</v>
      </c>
      <c r="H24" s="137">
        <v>33</v>
      </c>
    </row>
    <row r="25" spans="2:8" ht="15.75">
      <c r="B25" s="19" t="s">
        <v>8</v>
      </c>
      <c r="C25" s="137">
        <v>45</v>
      </c>
      <c r="G25" s="19" t="s">
        <v>8</v>
      </c>
      <c r="H25" s="137">
        <v>34</v>
      </c>
    </row>
    <row r="26" spans="2:8" ht="15.75">
      <c r="B26" s="19" t="s">
        <v>9</v>
      </c>
      <c r="C26" s="137">
        <v>32</v>
      </c>
      <c r="G26" s="19" t="s">
        <v>9</v>
      </c>
      <c r="H26" s="137">
        <v>29</v>
      </c>
    </row>
    <row r="27" spans="2:8" ht="15.75">
      <c r="B27" s="19" t="s">
        <v>62</v>
      </c>
      <c r="C27" s="137">
        <v>36</v>
      </c>
      <c r="G27" s="19" t="s">
        <v>62</v>
      </c>
      <c r="H27" s="137">
        <v>26</v>
      </c>
    </row>
    <row r="28" spans="2:8" ht="15.75">
      <c r="B28" s="19" t="s">
        <v>10</v>
      </c>
      <c r="C28" s="137">
        <v>37</v>
      </c>
      <c r="G28" s="19" t="s">
        <v>10</v>
      </c>
      <c r="H28" s="137">
        <v>31</v>
      </c>
    </row>
    <row r="29" spans="2:8" ht="15.75">
      <c r="B29" s="19" t="s">
        <v>11</v>
      </c>
      <c r="C29" s="137">
        <v>33</v>
      </c>
      <c r="G29" s="19" t="s">
        <v>11</v>
      </c>
      <c r="H29" s="137">
        <v>24</v>
      </c>
    </row>
    <row r="30" spans="2:8" ht="15.75">
      <c r="B30" s="19" t="s">
        <v>12</v>
      </c>
      <c r="C30" s="137">
        <v>41</v>
      </c>
      <c r="G30" s="19" t="s">
        <v>12</v>
      </c>
      <c r="H30" s="137">
        <v>44</v>
      </c>
    </row>
    <row r="31" spans="2:8" ht="15.75">
      <c r="B31" s="19" t="s">
        <v>13</v>
      </c>
      <c r="C31" s="137">
        <v>35</v>
      </c>
      <c r="G31" s="19" t="s">
        <v>13</v>
      </c>
      <c r="H31" s="137">
        <v>28</v>
      </c>
    </row>
    <row r="32" spans="2:8" ht="15.75">
      <c r="B32" s="19" t="s">
        <v>14</v>
      </c>
      <c r="C32" s="137">
        <v>34</v>
      </c>
      <c r="G32" s="19" t="s">
        <v>14</v>
      </c>
      <c r="H32" s="137">
        <v>29</v>
      </c>
    </row>
    <row r="33" spans="2:8" ht="15.75">
      <c r="B33" s="19" t="s">
        <v>63</v>
      </c>
      <c r="C33" s="137">
        <v>34</v>
      </c>
      <c r="G33" s="19" t="s">
        <v>63</v>
      </c>
      <c r="H33" s="137">
        <v>28</v>
      </c>
    </row>
    <row r="34" spans="2:8" ht="15.75">
      <c r="B34" s="19" t="s">
        <v>15</v>
      </c>
      <c r="C34" s="137">
        <v>35</v>
      </c>
      <c r="G34" s="19" t="s">
        <v>15</v>
      </c>
      <c r="H34" s="137">
        <v>27</v>
      </c>
    </row>
    <row r="35" spans="2:8" ht="15.75">
      <c r="B35" s="19" t="s">
        <v>64</v>
      </c>
      <c r="C35" s="137">
        <v>47</v>
      </c>
      <c r="G35" s="19" t="s">
        <v>64</v>
      </c>
      <c r="H35" s="137">
        <v>34</v>
      </c>
    </row>
    <row r="36" spans="2:8" ht="15.75">
      <c r="B36" s="19" t="s">
        <v>16</v>
      </c>
      <c r="C36" s="137">
        <v>44</v>
      </c>
      <c r="G36" s="19" t="s">
        <v>16</v>
      </c>
      <c r="H36" s="137">
        <v>40</v>
      </c>
    </row>
    <row r="37" spans="2:8" ht="15.75">
      <c r="B37" s="19" t="s">
        <v>17</v>
      </c>
      <c r="C37" s="137">
        <v>31</v>
      </c>
      <c r="G37" s="19" t="s">
        <v>17</v>
      </c>
      <c r="H37" s="137">
        <v>25</v>
      </c>
    </row>
    <row r="38" spans="2:8" ht="15.75">
      <c r="B38" s="19" t="s">
        <v>65</v>
      </c>
      <c r="C38" s="137">
        <v>30</v>
      </c>
      <c r="G38" s="19" t="s">
        <v>65</v>
      </c>
      <c r="H38" s="137">
        <v>18</v>
      </c>
    </row>
    <row r="39" spans="2:8" ht="15.75">
      <c r="B39" s="19" t="s">
        <v>18</v>
      </c>
      <c r="C39" s="137">
        <v>30</v>
      </c>
      <c r="G39" s="19" t="s">
        <v>18</v>
      </c>
      <c r="H39" s="137">
        <v>22</v>
      </c>
    </row>
    <row r="40" spans="2:8" ht="15.75">
      <c r="B40" s="19" t="s">
        <v>19</v>
      </c>
      <c r="C40" s="137">
        <v>37</v>
      </c>
      <c r="G40" s="19" t="s">
        <v>19</v>
      </c>
      <c r="H40" s="137">
        <v>21</v>
      </c>
    </row>
    <row r="41" spans="2:8" ht="15.75">
      <c r="B41" s="19" t="s">
        <v>20</v>
      </c>
      <c r="C41" s="137">
        <v>47</v>
      </c>
      <c r="G41" s="19" t="s">
        <v>20</v>
      </c>
      <c r="H41" s="137">
        <v>48</v>
      </c>
    </row>
    <row r="42" spans="2:8" ht="16.5" thickBot="1">
      <c r="B42" s="20" t="s">
        <v>21</v>
      </c>
      <c r="C42" s="137">
        <v>39</v>
      </c>
      <c r="G42" s="20" t="s">
        <v>21</v>
      </c>
      <c r="H42" s="137">
        <v>28</v>
      </c>
    </row>
    <row r="43" spans="2:8" ht="17.25" thickTop="1" thickBot="1">
      <c r="B43" s="148" t="s">
        <v>75</v>
      </c>
      <c r="C43" s="138">
        <v>40</v>
      </c>
      <c r="G43" s="148" t="s">
        <v>75</v>
      </c>
      <c r="H43" s="138">
        <v>30</v>
      </c>
    </row>
    <row r="47" spans="2:8">
      <c r="B47" s="263" t="s">
        <v>77</v>
      </c>
      <c r="C47" s="263"/>
      <c r="D47" s="263"/>
      <c r="E47" s="263"/>
      <c r="F47" s="263"/>
    </row>
    <row r="48" spans="2:8">
      <c r="B48" s="263" t="s">
        <v>127</v>
      </c>
      <c r="C48" s="263"/>
    </row>
  </sheetData>
  <mergeCells count="7">
    <mergeCell ref="B48:C48"/>
    <mergeCell ref="B47:F47"/>
    <mergeCell ref="B1:H2"/>
    <mergeCell ref="B4:C4"/>
    <mergeCell ref="G4:H4"/>
    <mergeCell ref="B12:C12"/>
    <mergeCell ref="G12:H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Q37"/>
  <sheetViews>
    <sheetView topLeftCell="B16" zoomScale="90" zoomScaleNormal="90" workbookViewId="0">
      <selection activeCell="D42" sqref="D42"/>
    </sheetView>
  </sheetViews>
  <sheetFormatPr defaultColWidth="9.140625" defaultRowHeight="15"/>
  <cols>
    <col min="1" max="2" width="9.140625" style="1"/>
    <col min="3" max="8" width="10.7109375" style="1" customWidth="1"/>
    <col min="9" max="11" width="9.140625" style="1"/>
    <col min="12" max="17" width="11.7109375" style="1" customWidth="1"/>
    <col min="18" max="16384" width="9.140625" style="1"/>
  </cols>
  <sheetData>
    <row r="1" spans="3:17" ht="15" customHeight="1">
      <c r="C1" s="264" t="s">
        <v>118</v>
      </c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</row>
    <row r="2" spans="3:17" ht="15" customHeight="1"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</row>
    <row r="3" spans="3:17" ht="15" customHeight="1"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</row>
    <row r="4" spans="3:17" ht="24" thickBot="1"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3:17" ht="16.5" thickBot="1">
      <c r="C5" s="265" t="s">
        <v>119</v>
      </c>
      <c r="D5" s="267"/>
      <c r="E5" s="267"/>
      <c r="F5" s="267"/>
      <c r="G5" s="267"/>
      <c r="H5" s="266"/>
      <c r="L5" s="265" t="s">
        <v>120</v>
      </c>
      <c r="M5" s="267"/>
      <c r="N5" s="267"/>
      <c r="O5" s="267"/>
      <c r="P5" s="267"/>
      <c r="Q5" s="266"/>
    </row>
    <row r="6" spans="3:17" ht="16.5" thickBot="1">
      <c r="C6" s="139" t="s">
        <v>0</v>
      </c>
      <c r="D6" s="131">
        <v>2016</v>
      </c>
      <c r="E6" s="131">
        <v>2017</v>
      </c>
      <c r="F6" s="131">
        <v>2018</v>
      </c>
      <c r="G6" s="140">
        <v>2019</v>
      </c>
      <c r="H6" s="140">
        <v>2020</v>
      </c>
      <c r="L6" s="141" t="s">
        <v>71</v>
      </c>
      <c r="M6" s="142">
        <v>2016</v>
      </c>
      <c r="N6" s="142">
        <v>2017</v>
      </c>
      <c r="O6" s="142">
        <v>2018</v>
      </c>
      <c r="P6" s="143">
        <v>2019</v>
      </c>
      <c r="Q6" s="143">
        <v>2020</v>
      </c>
    </row>
    <row r="7" spans="3:17" ht="15.75">
      <c r="C7" s="144" t="s">
        <v>72</v>
      </c>
      <c r="D7" s="193">
        <v>65</v>
      </c>
      <c r="E7" s="193">
        <v>49</v>
      </c>
      <c r="F7" s="193">
        <v>37</v>
      </c>
      <c r="G7" s="194">
        <v>41</v>
      </c>
      <c r="H7" s="194">
        <v>57</v>
      </c>
      <c r="L7" s="145" t="s">
        <v>72</v>
      </c>
      <c r="M7" s="132">
        <v>63</v>
      </c>
      <c r="N7" s="132">
        <v>47</v>
      </c>
      <c r="O7" s="132">
        <v>36</v>
      </c>
      <c r="P7" s="137">
        <v>37</v>
      </c>
      <c r="Q7" s="192">
        <v>43</v>
      </c>
    </row>
    <row r="8" spans="3:17" ht="15.75">
      <c r="C8" s="144" t="s">
        <v>73</v>
      </c>
      <c r="D8" s="193">
        <v>41</v>
      </c>
      <c r="E8" s="193">
        <v>35</v>
      </c>
      <c r="F8" s="193">
        <v>32</v>
      </c>
      <c r="G8" s="194">
        <v>37</v>
      </c>
      <c r="H8" s="194">
        <v>41</v>
      </c>
      <c r="L8" s="233" t="s">
        <v>73</v>
      </c>
      <c r="M8" s="234">
        <v>40</v>
      </c>
      <c r="N8" s="234">
        <v>30</v>
      </c>
      <c r="O8" s="234">
        <v>30</v>
      </c>
      <c r="P8" s="235">
        <v>24</v>
      </c>
      <c r="Q8" s="235">
        <v>28</v>
      </c>
    </row>
    <row r="9" spans="3:17" ht="16.5" thickBot="1">
      <c r="C9" s="146" t="s">
        <v>76</v>
      </c>
      <c r="D9" s="195">
        <v>38</v>
      </c>
      <c r="E9" s="195">
        <v>39</v>
      </c>
      <c r="F9" s="195">
        <v>41</v>
      </c>
      <c r="G9" s="196">
        <v>48.307152875175312</v>
      </c>
      <c r="H9" s="196">
        <v>40</v>
      </c>
      <c r="L9" s="146" t="s">
        <v>76</v>
      </c>
      <c r="M9" s="190">
        <v>31</v>
      </c>
      <c r="N9" s="190">
        <v>32</v>
      </c>
      <c r="O9" s="190">
        <v>32</v>
      </c>
      <c r="P9" s="190">
        <v>30</v>
      </c>
      <c r="Q9" s="191">
        <v>30</v>
      </c>
    </row>
    <row r="37" spans="2:11">
      <c r="B37" s="268" t="s">
        <v>77</v>
      </c>
      <c r="C37" s="268"/>
      <c r="D37" s="268"/>
      <c r="E37" s="268"/>
      <c r="F37" s="268"/>
      <c r="G37" s="268"/>
      <c r="H37" s="268"/>
      <c r="I37" s="268"/>
      <c r="J37" s="268"/>
      <c r="K37" s="268"/>
    </row>
  </sheetData>
  <mergeCells count="4">
    <mergeCell ref="C1:Q3"/>
    <mergeCell ref="C5:H5"/>
    <mergeCell ref="L5:Q5"/>
    <mergeCell ref="B37:K3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B1:J30"/>
  <sheetViews>
    <sheetView workbookViewId="0">
      <selection activeCell="L27" sqref="L27"/>
    </sheetView>
  </sheetViews>
  <sheetFormatPr defaultColWidth="9.140625" defaultRowHeight="15"/>
  <cols>
    <col min="1" max="1" width="9.140625" style="1"/>
    <col min="2" max="2" width="9.7109375" style="1" customWidth="1"/>
    <col min="3" max="3" width="20.42578125" style="1" customWidth="1"/>
    <col min="4" max="4" width="8.140625" style="1" customWidth="1"/>
    <col min="5" max="5" width="8.28515625" style="1" customWidth="1"/>
    <col min="6" max="6" width="8.5703125" style="1" customWidth="1"/>
    <col min="7" max="7" width="8.85546875" style="1" customWidth="1"/>
    <col min="8" max="8" width="7.85546875" style="1" customWidth="1"/>
    <col min="9" max="16384" width="9.140625" style="1"/>
  </cols>
  <sheetData>
    <row r="1" spans="3:10" ht="23.25">
      <c r="C1" s="272" t="s">
        <v>133</v>
      </c>
      <c r="D1" s="272"/>
      <c r="E1" s="272"/>
      <c r="F1" s="272"/>
      <c r="G1" s="272"/>
      <c r="H1" s="272"/>
      <c r="I1" s="135"/>
      <c r="J1" s="135"/>
    </row>
    <row r="2" spans="3:10" ht="24" thickBot="1">
      <c r="C2" s="135"/>
      <c r="D2" s="135"/>
      <c r="E2" s="135"/>
      <c r="F2" s="135"/>
      <c r="G2" s="135"/>
      <c r="H2" s="135"/>
      <c r="I2" s="135"/>
      <c r="J2" s="135"/>
    </row>
    <row r="3" spans="3:10" ht="15.75" thickBot="1">
      <c r="C3" s="269" t="s">
        <v>132</v>
      </c>
      <c r="D3" s="270"/>
      <c r="E3" s="270"/>
      <c r="F3" s="270"/>
      <c r="G3" s="270"/>
      <c r="H3" s="271"/>
    </row>
    <row r="4" spans="3:10" ht="15.75">
      <c r="C4" s="139" t="s">
        <v>0</v>
      </c>
      <c r="D4" s="131">
        <v>2016</v>
      </c>
      <c r="E4" s="131">
        <v>2017</v>
      </c>
      <c r="F4" s="131">
        <v>2018</v>
      </c>
      <c r="G4" s="140">
        <v>2019</v>
      </c>
      <c r="H4" s="140">
        <v>2020</v>
      </c>
    </row>
    <row r="5" spans="3:10" ht="15.75">
      <c r="C5" s="144" t="s">
        <v>72</v>
      </c>
      <c r="D5" s="245">
        <v>66</v>
      </c>
      <c r="E5" s="245">
        <v>47</v>
      </c>
      <c r="F5" s="245">
        <v>35</v>
      </c>
      <c r="G5" s="246">
        <v>42</v>
      </c>
      <c r="H5" s="246">
        <v>43</v>
      </c>
    </row>
    <row r="6" spans="3:10" ht="15.75">
      <c r="C6" s="144" t="s">
        <v>73</v>
      </c>
      <c r="D6" s="245">
        <v>36</v>
      </c>
      <c r="E6" s="245">
        <v>44</v>
      </c>
      <c r="F6" s="245">
        <v>47</v>
      </c>
      <c r="G6" s="246">
        <v>60</v>
      </c>
      <c r="H6" s="246">
        <v>41</v>
      </c>
    </row>
    <row r="7" spans="3:10" ht="16.5" thickBot="1">
      <c r="C7" s="146" t="s">
        <v>76</v>
      </c>
      <c r="D7" s="247">
        <v>59</v>
      </c>
      <c r="E7" s="247">
        <v>46</v>
      </c>
      <c r="F7" s="247">
        <v>56</v>
      </c>
      <c r="G7" s="248">
        <v>74</v>
      </c>
      <c r="H7" s="248">
        <v>47</v>
      </c>
    </row>
    <row r="28" spans="2:10">
      <c r="B28" s="268" t="s">
        <v>77</v>
      </c>
      <c r="C28" s="268"/>
      <c r="D28" s="268"/>
      <c r="E28" s="268"/>
      <c r="F28" s="268"/>
      <c r="G28" s="268"/>
      <c r="H28" s="268"/>
      <c r="I28" s="268"/>
      <c r="J28" s="268"/>
    </row>
    <row r="30" spans="2:10">
      <c r="B30" s="263" t="s">
        <v>134</v>
      </c>
      <c r="C30" s="263"/>
      <c r="D30" s="263"/>
      <c r="E30" s="263"/>
      <c r="F30" s="263"/>
    </row>
  </sheetData>
  <mergeCells count="4">
    <mergeCell ref="C3:H3"/>
    <mergeCell ref="B28:J28"/>
    <mergeCell ref="B30:F30"/>
    <mergeCell ref="C1:H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I17" sqref="I17"/>
    </sheetView>
  </sheetViews>
  <sheetFormatPr defaultRowHeight="15"/>
  <cols>
    <col min="3" max="3" width="35.140625" bestFit="1" customWidth="1"/>
    <col min="4" max="4" width="23.140625" customWidth="1"/>
    <col min="5" max="5" width="11.42578125" customWidth="1"/>
    <col min="8" max="8" width="35.140625" bestFit="1" customWidth="1"/>
    <col min="9" max="9" width="22.42578125" bestFit="1" customWidth="1"/>
  </cols>
  <sheetData>
    <row r="1" spans="3:9" ht="15" customHeight="1">
      <c r="C1" s="264" t="s">
        <v>121</v>
      </c>
      <c r="D1" s="264"/>
      <c r="E1" s="264"/>
      <c r="F1" s="264"/>
      <c r="G1" s="264"/>
      <c r="H1" s="264"/>
      <c r="I1" s="264"/>
    </row>
    <row r="2" spans="3:9" ht="15" customHeight="1">
      <c r="C2" s="264"/>
      <c r="D2" s="264"/>
      <c r="E2" s="264"/>
      <c r="F2" s="264"/>
      <c r="G2" s="264"/>
      <c r="H2" s="264"/>
      <c r="I2" s="264"/>
    </row>
    <row r="3" spans="3:9" ht="15" customHeight="1">
      <c r="C3" s="264"/>
      <c r="D3" s="264"/>
      <c r="E3" s="264"/>
      <c r="F3" s="264"/>
      <c r="G3" s="264"/>
      <c r="H3" s="264"/>
      <c r="I3" s="264"/>
    </row>
    <row r="5" spans="3:9" ht="15.75" thickBot="1"/>
    <row r="6" spans="3:9" ht="16.5" thickBot="1">
      <c r="C6" s="265" t="s">
        <v>122</v>
      </c>
      <c r="D6" s="266"/>
      <c r="H6" s="265" t="s">
        <v>122</v>
      </c>
      <c r="I6" s="266"/>
    </row>
    <row r="7" spans="3:9" ht="16.5" thickBot="1">
      <c r="C7" s="131" t="s">
        <v>71</v>
      </c>
      <c r="D7" s="131" t="s">
        <v>126</v>
      </c>
      <c r="H7" s="189" t="s">
        <v>71</v>
      </c>
      <c r="I7" s="136" t="s">
        <v>126</v>
      </c>
    </row>
    <row r="8" spans="3:9" ht="17.25" thickTop="1" thickBot="1">
      <c r="C8" s="228" t="s">
        <v>72</v>
      </c>
      <c r="D8" s="132">
        <v>186</v>
      </c>
      <c r="H8" s="228" t="s">
        <v>114</v>
      </c>
      <c r="I8" s="137">
        <v>81</v>
      </c>
    </row>
    <row r="9" spans="3:9" ht="16.5" thickTop="1">
      <c r="C9" s="228" t="s">
        <v>73</v>
      </c>
      <c r="D9" s="132">
        <v>149</v>
      </c>
      <c r="H9" s="229" t="s">
        <v>58</v>
      </c>
      <c r="I9" s="137">
        <v>102</v>
      </c>
    </row>
    <row r="10" spans="3:9" ht="15.75">
      <c r="C10" s="134" t="s">
        <v>74</v>
      </c>
      <c r="D10" s="133">
        <v>182</v>
      </c>
      <c r="H10" s="229" t="s">
        <v>2</v>
      </c>
      <c r="I10" s="137">
        <v>85</v>
      </c>
    </row>
    <row r="11" spans="3:9" ht="15.75">
      <c r="C11" s="1"/>
      <c r="D11" s="1"/>
      <c r="H11" s="229" t="s">
        <v>3</v>
      </c>
      <c r="I11" s="137">
        <v>92</v>
      </c>
    </row>
    <row r="12" spans="3:9" ht="15.75">
      <c r="C12" s="1"/>
      <c r="D12" s="1"/>
      <c r="H12" s="229" t="s">
        <v>59</v>
      </c>
      <c r="I12" s="137">
        <v>73</v>
      </c>
    </row>
    <row r="13" spans="3:9" ht="13.5" customHeight="1">
      <c r="C13" s="135"/>
      <c r="D13" s="135"/>
      <c r="H13" s="229" t="s">
        <v>4</v>
      </c>
      <c r="I13" s="137">
        <v>127</v>
      </c>
    </row>
    <row r="14" spans="3:9" ht="15.75">
      <c r="H14" s="229" t="s">
        <v>60</v>
      </c>
      <c r="I14" s="137">
        <v>110</v>
      </c>
    </row>
    <row r="15" spans="3:9" ht="15.75">
      <c r="H15" s="229" t="s">
        <v>5</v>
      </c>
      <c r="I15" s="137">
        <v>119</v>
      </c>
    </row>
    <row r="16" spans="3:9" ht="15.75">
      <c r="H16" s="229" t="s">
        <v>61</v>
      </c>
      <c r="I16" s="137">
        <v>121</v>
      </c>
    </row>
    <row r="17" spans="1:9" ht="15.75" customHeight="1">
      <c r="A17" s="273" t="s">
        <v>77</v>
      </c>
      <c r="B17" s="273"/>
      <c r="C17" s="273"/>
      <c r="D17" s="273"/>
      <c r="E17" s="273"/>
      <c r="H17" s="229" t="s">
        <v>6</v>
      </c>
      <c r="I17" s="137">
        <v>59</v>
      </c>
    </row>
    <row r="18" spans="1:9" ht="15.75">
      <c r="H18" s="229" t="s">
        <v>7</v>
      </c>
      <c r="I18" s="137">
        <v>130</v>
      </c>
    </row>
    <row r="19" spans="1:9" ht="15.75">
      <c r="A19" s="236" t="s">
        <v>127</v>
      </c>
      <c r="B19" s="236"/>
      <c r="H19" s="229" t="s">
        <v>8</v>
      </c>
      <c r="I19" s="137">
        <v>116</v>
      </c>
    </row>
    <row r="20" spans="1:9" ht="15.75">
      <c r="H20" s="229" t="s">
        <v>9</v>
      </c>
      <c r="I20" s="137">
        <v>88</v>
      </c>
    </row>
    <row r="21" spans="1:9" ht="15.75">
      <c r="H21" s="229" t="s">
        <v>62</v>
      </c>
      <c r="I21" s="137">
        <v>99</v>
      </c>
    </row>
    <row r="22" spans="1:9" ht="15.75">
      <c r="H22" s="229" t="s">
        <v>10</v>
      </c>
      <c r="I22" s="137">
        <v>133</v>
      </c>
    </row>
    <row r="23" spans="1:9" ht="15.75">
      <c r="H23" s="229" t="s">
        <v>11</v>
      </c>
      <c r="I23" s="137">
        <v>112</v>
      </c>
    </row>
    <row r="24" spans="1:9" ht="15.75">
      <c r="H24" s="229" t="s">
        <v>12</v>
      </c>
      <c r="I24" s="137">
        <v>129</v>
      </c>
    </row>
    <row r="25" spans="1:9" ht="15.75">
      <c r="H25" s="229" t="s">
        <v>13</v>
      </c>
      <c r="I25" s="137">
        <v>131</v>
      </c>
    </row>
    <row r="26" spans="1:9" ht="15.75">
      <c r="H26" s="229" t="s">
        <v>14</v>
      </c>
      <c r="I26" s="137">
        <v>108</v>
      </c>
    </row>
    <row r="27" spans="1:9" ht="15.75">
      <c r="H27" s="229" t="s">
        <v>63</v>
      </c>
      <c r="I27" s="137">
        <v>138</v>
      </c>
    </row>
    <row r="28" spans="1:9" ht="15.75">
      <c r="H28" s="229" t="s">
        <v>15</v>
      </c>
      <c r="I28" s="137">
        <v>131</v>
      </c>
    </row>
    <row r="29" spans="1:9" ht="15.75">
      <c r="H29" s="229" t="s">
        <v>64</v>
      </c>
      <c r="I29" s="137">
        <v>114</v>
      </c>
    </row>
    <row r="30" spans="1:9" ht="15.75">
      <c r="H30" s="229" t="s">
        <v>16</v>
      </c>
      <c r="I30" s="137">
        <v>77</v>
      </c>
    </row>
    <row r="31" spans="1:9" ht="15.75">
      <c r="H31" s="229" t="s">
        <v>17</v>
      </c>
      <c r="I31" s="137">
        <v>117</v>
      </c>
    </row>
    <row r="32" spans="1:9" ht="15.75">
      <c r="H32" s="229" t="s">
        <v>65</v>
      </c>
      <c r="I32" s="137">
        <v>147</v>
      </c>
    </row>
    <row r="33" spans="8:9" ht="15.75">
      <c r="H33" s="229" t="s">
        <v>18</v>
      </c>
      <c r="I33" s="137">
        <v>60</v>
      </c>
    </row>
    <row r="34" spans="8:9" ht="15.75">
      <c r="H34" s="229" t="s">
        <v>19</v>
      </c>
      <c r="I34" s="137">
        <v>86</v>
      </c>
    </row>
    <row r="35" spans="8:9" ht="15.75">
      <c r="H35" s="229" t="s">
        <v>20</v>
      </c>
      <c r="I35" s="137">
        <v>161</v>
      </c>
    </row>
    <row r="36" spans="8:9" ht="16.5" thickBot="1">
      <c r="H36" s="230" t="s">
        <v>21</v>
      </c>
      <c r="I36" s="137">
        <v>126</v>
      </c>
    </row>
    <row r="37" spans="8:9" ht="17.25" thickTop="1" thickBot="1">
      <c r="H37" s="148" t="s">
        <v>75</v>
      </c>
      <c r="I37" s="138">
        <v>113</v>
      </c>
    </row>
  </sheetData>
  <mergeCells count="4">
    <mergeCell ref="C6:D6"/>
    <mergeCell ref="H6:I6"/>
    <mergeCell ref="C1:I3"/>
    <mergeCell ref="A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21</vt:i4>
      </vt:variant>
      <vt:variant>
        <vt:lpstr>Intervalli denominati</vt:lpstr>
      </vt:variant>
      <vt:variant>
        <vt:i4>1</vt:i4>
      </vt:variant>
    </vt:vector>
  </HeadingPairs>
  <TitlesOfParts>
    <vt:vector size="22" baseType="lpstr">
      <vt:lpstr>Foglio 1</vt:lpstr>
      <vt:lpstr>Foglio 2</vt:lpstr>
      <vt:lpstr>Foglio 3</vt:lpstr>
      <vt:lpstr>Foglio 4</vt:lpstr>
      <vt:lpstr>Foglio 5</vt:lpstr>
      <vt:lpstr>Foglio 6</vt:lpstr>
      <vt:lpstr>Foglio 7</vt:lpstr>
      <vt:lpstr>Giudizio cautelare_sanità</vt:lpstr>
      <vt:lpstr>Merito_appalti</vt:lpstr>
      <vt:lpstr>Foglio 8</vt:lpstr>
      <vt:lpstr>Foglio 9</vt:lpstr>
      <vt:lpstr>Foglio 10</vt:lpstr>
      <vt:lpstr>Foglio 11</vt:lpstr>
      <vt:lpstr>Foglio 12</vt:lpstr>
      <vt:lpstr>Foglio 13</vt:lpstr>
      <vt:lpstr>Foglio 14 </vt:lpstr>
      <vt:lpstr>Foglio 15</vt:lpstr>
      <vt:lpstr>Foglio 16 </vt:lpstr>
      <vt:lpstr>Foglio 17</vt:lpstr>
      <vt:lpstr>Foglio 18</vt:lpstr>
      <vt:lpstr>Foglio 19</vt:lpstr>
      <vt:lpstr>'Foglio 6'!Tempi_medi_giudizi_cautelari_appalti_2018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Ruggiero Alessandro</dc:creator>
  <cp:lastModifiedBy>Alex</cp:lastModifiedBy>
  <cp:lastPrinted>2021-01-19T09:16:59Z</cp:lastPrinted>
  <dcterms:created xsi:type="dcterms:W3CDTF">2013-02-22T14:08:38Z</dcterms:created>
  <dcterms:modified xsi:type="dcterms:W3CDTF">2022-01-03T09:16:42Z</dcterms:modified>
</cp:coreProperties>
</file>